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fecba36b4ab857e1/Documents/AMA Points 2023/"/>
    </mc:Choice>
  </mc:AlternateContent>
  <xr:revisionPtr revIDLastSave="6168" documentId="8_{3C00B4BF-9270-4CD3-9865-60762BD63E97}" xr6:coauthVersionLast="47" xr6:coauthVersionMax="47" xr10:uidLastSave="{31B77A31-78D4-47D9-BEF4-06E5B610A2AD}"/>
  <bookViews>
    <workbookView xWindow="-120" yWindow="-120" windowWidth="25440" windowHeight="15270" tabRatio="635" firstSheet="3" activeTab="3" xr2:uid="{DD72DA0D-D1F4-46FD-87A9-B4651D2D914A}"/>
  </bookViews>
  <sheets>
    <sheet name="MULE CHAMPION" sheetId="46" r:id="rId1"/>
    <sheet name="DONKEY CHAMPION" sheetId="48" r:id="rId2"/>
    <sheet name="AMATEUR CHAMPION" sheetId="54" r:id="rId3"/>
    <sheet name="YOUTH CHAMPION" sheetId="55" r:id="rId4"/>
    <sheet name="2 &amp; U HALTER" sheetId="7" r:id="rId5"/>
    <sheet name="MATURE HALTER" sheetId="34" r:id="rId6"/>
    <sheet name="DONKEY HALTER" sheetId="5" r:id="rId7"/>
    <sheet name="OP WESTPLS SWEEPSTAKES" sheetId="30" state="hidden" r:id="rId8"/>
    <sheet name="B WEST PERF" sheetId="4" r:id="rId9"/>
    <sheet name="B RANCH" sheetId="9" r:id="rId10"/>
    <sheet name="B ENG PERF" sheetId="12" r:id="rId11"/>
    <sheet name="B HUNTER JUMPER" sheetId="10" r:id="rId12"/>
    <sheet name="G WEST PERF" sheetId="8" r:id="rId13"/>
    <sheet name="G RANCH" sheetId="35" r:id="rId14"/>
    <sheet name="G ENG PERF" sheetId="13" r:id="rId15"/>
    <sheet name="G HUNTER JUMPER" sheetId="36" r:id="rId16"/>
    <sheet name="AM WEST PERF" sheetId="15" r:id="rId17"/>
    <sheet name="AM RANCH" sheetId="50" r:id="rId18"/>
    <sheet name="AM ENG PERF" sheetId="52" r:id="rId19"/>
    <sheet name="DONKEY PERFORMANCE" sheetId="20" r:id="rId20"/>
    <sheet name="AM DONKEY" sheetId="57" r:id="rId21"/>
    <sheet name="PRE GREEN" sheetId="53" r:id="rId22"/>
    <sheet name="NON-PRO" sheetId="40" r:id="rId23"/>
    <sheet name="YOUTH PERFORMANCE" sheetId="16" r:id="rId24"/>
    <sheet name="10 &amp; UNDER" sheetId="43" r:id="rId25"/>
    <sheet name="YOUTH GYMKHANA" sheetId="17" r:id="rId26"/>
    <sheet name="YOUTH DRIVING" sheetId="31" r:id="rId27"/>
    <sheet name="GYMKHANA" sheetId="18" r:id="rId28"/>
    <sheet name="DONKEY GYMKHANA" sheetId="33" r:id="rId29"/>
    <sheet name="DRIVE SINGLE" sheetId="21" r:id="rId30"/>
    <sheet name="DRIVE TEAM" sheetId="22" r:id="rId31"/>
    <sheet name="AMATEUR DRIVING" sheetId="58" r:id="rId32"/>
    <sheet name="PULLING" sheetId="23" r:id="rId33"/>
    <sheet name="TEAM RACING" sheetId="27" r:id="rId34"/>
    <sheet name="ROPING &amp; PENNING" sheetId="19" r:id="rId35"/>
    <sheet name="OPEN PACK" sheetId="25" r:id="rId36"/>
    <sheet name="NON PRO PACK" sheetId="37" r:id="rId37"/>
    <sheet name="YOUTH PACK" sheetId="38" r:id="rId38"/>
    <sheet name="COON JUMP" sheetId="28" r:id="rId39"/>
    <sheet name="POINT SCHEDULE" sheetId="1" r:id="rId40"/>
    <sheet name="Mule Worksheet" sheetId="41" r:id="rId41"/>
    <sheet name="Sheet2" sheetId="59" r:id="rId42"/>
  </sheets>
  <definedNames>
    <definedName name="_xlnm.Print_Area" localSheetId="16">'AM WEST PERF'!$A$2:$BX$30</definedName>
    <definedName name="_xlnm.Print_Area" localSheetId="10">'B ENG PERF'!$A$2:$BA$17</definedName>
    <definedName name="_xlnm.Print_Area" localSheetId="11">'B HUNTER JUMPER'!$A$2:$AQ$9</definedName>
    <definedName name="_xlnm.Print_Area" localSheetId="9">'B RANCH'!$A$2:$BN$16</definedName>
    <definedName name="_xlnm.Print_Area" localSheetId="8">'B WEST PERF'!$A$2:$BM$27</definedName>
    <definedName name="_xlnm.Print_Area" localSheetId="28">'DONKEY GYMKHANA'!$A$2:$CG$16</definedName>
    <definedName name="_xlnm.Print_Area" localSheetId="6">'DONKEY HALTER'!$A$3:$AY$29</definedName>
    <definedName name="_xlnm.Print_Area" localSheetId="19">'DONKEY PERFORMANCE'!$A$2:$EQ$14</definedName>
    <definedName name="_xlnm.Print_Area" localSheetId="29">'DRIVE SINGLE'!$A$2:$CC$16</definedName>
    <definedName name="_xlnm.Print_Area" localSheetId="30">'DRIVE TEAM'!$A$2:$AT$10</definedName>
    <definedName name="_xlnm.Print_Area" localSheetId="14">'G ENG PERF'!$B$2:$AZ$9</definedName>
    <definedName name="_xlnm.Print_Area" localSheetId="15">'G HUNTER JUMPER'!$B$2:$AY$10</definedName>
    <definedName name="_xlnm.Print_Area" localSheetId="13">'G RANCH'!$A$2:$BM$9</definedName>
    <definedName name="_xlnm.Print_Area" localSheetId="12">'G WEST PERF'!$A$2:$BH$20</definedName>
    <definedName name="_xlnm.Print_Area" localSheetId="27">GYMKHANA!$A$2:$CH$26</definedName>
    <definedName name="_xlnm.Print_Area" localSheetId="5">'MATURE HALTER'!$A$2:$AZ$21</definedName>
    <definedName name="_xlnm.Print_Area" localSheetId="40">'Mule Worksheet'!#REF!</definedName>
    <definedName name="_xlnm.Print_Area" localSheetId="35">'OPEN PACK'!$A$2:$AR$13</definedName>
    <definedName name="_xlnm.Print_Area" localSheetId="39">'POINT SCHEDULE'!#REF!</definedName>
    <definedName name="_xlnm.Print_Area" localSheetId="32">PULLING!$A$2:$Q$18</definedName>
    <definedName name="_xlnm.Print_Area" localSheetId="34">'ROPING &amp; PENNING'!$A$2:$AF$28</definedName>
    <definedName name="_xlnm.Print_Area" localSheetId="33">'TEAM RACING'!$A$2:$K$6</definedName>
    <definedName name="_xlnm.Print_Area" localSheetId="25">'YOUTH GYMKHANA'!$A$2:$CH$15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55" l="1"/>
  <c r="G18" i="55"/>
  <c r="N9" i="31"/>
  <c r="I9" i="31"/>
  <c r="K26" i="55"/>
  <c r="Q91" i="46"/>
  <c r="P91" i="46"/>
  <c r="O91" i="46"/>
  <c r="M91" i="46"/>
  <c r="L91" i="46"/>
  <c r="H91" i="46"/>
  <c r="G91" i="46"/>
  <c r="Q90" i="46"/>
  <c r="M90" i="46"/>
  <c r="L90" i="46"/>
  <c r="H90" i="46"/>
  <c r="G90" i="46"/>
  <c r="Q89" i="46"/>
  <c r="P89" i="46"/>
  <c r="O89" i="46"/>
  <c r="M89" i="46"/>
  <c r="L89" i="46"/>
  <c r="H89" i="46"/>
  <c r="G89" i="46"/>
  <c r="BS8" i="18"/>
  <c r="BK8" i="18"/>
  <c r="O18" i="54"/>
  <c r="BC17" i="9"/>
  <c r="AX17" i="9"/>
  <c r="AM18" i="5"/>
  <c r="AI18" i="5"/>
  <c r="M14" i="48"/>
  <c r="P23" i="55"/>
  <c r="P7" i="55"/>
  <c r="K19" i="54"/>
  <c r="K18" i="54"/>
  <c r="K17" i="54"/>
  <c r="K9" i="54"/>
  <c r="K8" i="54"/>
  <c r="K7" i="54"/>
  <c r="O23" i="48"/>
  <c r="N23" i="48"/>
  <c r="M23" i="48"/>
  <c r="L23" i="48"/>
  <c r="K23" i="48"/>
  <c r="K13" i="48"/>
  <c r="K8" i="48"/>
  <c r="N52" i="46"/>
  <c r="N51" i="46"/>
  <c r="N50" i="46"/>
  <c r="N46" i="46"/>
  <c r="N45" i="46"/>
  <c r="N43" i="46"/>
  <c r="N42" i="46"/>
  <c r="N41" i="46"/>
  <c r="N20" i="46"/>
  <c r="N19" i="46"/>
  <c r="N18" i="46"/>
  <c r="N17" i="46"/>
  <c r="EB8" i="20"/>
  <c r="BE8" i="57"/>
  <c r="K10" i="58"/>
  <c r="P10" i="58" s="1"/>
  <c r="K9" i="58"/>
  <c r="P9" i="58" s="1"/>
  <c r="CC16" i="21"/>
  <c r="CC14" i="21"/>
  <c r="CC13" i="21"/>
  <c r="CC12" i="21"/>
  <c r="CC11" i="21"/>
  <c r="CC10" i="21"/>
  <c r="CC9" i="21"/>
  <c r="CC8" i="21"/>
  <c r="BH15" i="21"/>
  <c r="CC15" i="21" s="1"/>
  <c r="BH7" i="21"/>
  <c r="CC7" i="21" s="1"/>
  <c r="BN23" i="9"/>
  <c r="BN22" i="9"/>
  <c r="BN21" i="9"/>
  <c r="BN20" i="9"/>
  <c r="AS26" i="9"/>
  <c r="AS24" i="9"/>
  <c r="AS6" i="9"/>
  <c r="BX31" i="50"/>
  <c r="BX30" i="50"/>
  <c r="BX29" i="50"/>
  <c r="BX28" i="50"/>
  <c r="BX27" i="50"/>
  <c r="BX26" i="50"/>
  <c r="BX25" i="50"/>
  <c r="BX24" i="50"/>
  <c r="BX23" i="50"/>
  <c r="BX22" i="50"/>
  <c r="BX21" i="50"/>
  <c r="BX20" i="50"/>
  <c r="BX19" i="50"/>
  <c r="BX18" i="50"/>
  <c r="BX17" i="50"/>
  <c r="BX16" i="50"/>
  <c r="BX15" i="50"/>
  <c r="BX14" i="50"/>
  <c r="BX13" i="50"/>
  <c r="BX12" i="50"/>
  <c r="BX11" i="50"/>
  <c r="BS14" i="40"/>
  <c r="BS20" i="40"/>
  <c r="EB7" i="20"/>
  <c r="BN17" i="57"/>
  <c r="BN16" i="57"/>
  <c r="BN15" i="57"/>
  <c r="BN14" i="57"/>
  <c r="BN13" i="57"/>
  <c r="BN12" i="57"/>
  <c r="BE10" i="57"/>
  <c r="AR7" i="4"/>
  <c r="AR23" i="4"/>
  <c r="AR25" i="4"/>
  <c r="BM22" i="4"/>
  <c r="BM21" i="4"/>
  <c r="BM20" i="4"/>
  <c r="BM19" i="4"/>
  <c r="BM18" i="4"/>
  <c r="BM17" i="4"/>
  <c r="BM16" i="4"/>
  <c r="BM15" i="4"/>
  <c r="BM14" i="4"/>
  <c r="BM13" i="4"/>
  <c r="BM12" i="4"/>
  <c r="BM11" i="4"/>
  <c r="BM10" i="4"/>
  <c r="BM9" i="4"/>
  <c r="BM8" i="4"/>
  <c r="BM7" i="4"/>
  <c r="BS24" i="40"/>
  <c r="CF24" i="40" s="1"/>
  <c r="EB16" i="20"/>
  <c r="AR16" i="12"/>
  <c r="AR14" i="12"/>
  <c r="AR10" i="12"/>
  <c r="AR9" i="12"/>
  <c r="CQ21" i="52"/>
  <c r="CQ12" i="52"/>
  <c r="BS15" i="40"/>
  <c r="BS8" i="40"/>
  <c r="BX30" i="15"/>
  <c r="BX29" i="15"/>
  <c r="BX28" i="15"/>
  <c r="BX27" i="15"/>
  <c r="BX26" i="15"/>
  <c r="BX25" i="15"/>
  <c r="BX24" i="15"/>
  <c r="BX23" i="15"/>
  <c r="BX21" i="15"/>
  <c r="BX20" i="15"/>
  <c r="BX19" i="15"/>
  <c r="BX18" i="15"/>
  <c r="BX17" i="15"/>
  <c r="BX16" i="15"/>
  <c r="BX15" i="15"/>
  <c r="BX14" i="15"/>
  <c r="BX13" i="15"/>
  <c r="BX12" i="15"/>
  <c r="BX11" i="15"/>
  <c r="BX10" i="15"/>
  <c r="BX9" i="15"/>
  <c r="BG22" i="15"/>
  <c r="BX22" i="15" s="1"/>
  <c r="BG8" i="15"/>
  <c r="BX8" i="15" s="1"/>
  <c r="BG9" i="15"/>
  <c r="CG15" i="16"/>
  <c r="DT22" i="16"/>
  <c r="DT21" i="16"/>
  <c r="DT20" i="16"/>
  <c r="DT19" i="16"/>
  <c r="DT18" i="16"/>
  <c r="DT17" i="16"/>
  <c r="DT16" i="16"/>
  <c r="DT15" i="16"/>
  <c r="DT14" i="16"/>
  <c r="DT13" i="16"/>
  <c r="CG12" i="16"/>
  <c r="DT12" i="16" s="1"/>
  <c r="AP22" i="5"/>
  <c r="AP9" i="5"/>
  <c r="AY27" i="5"/>
  <c r="AY26" i="5"/>
  <c r="AY15" i="5"/>
  <c r="AP7" i="5"/>
  <c r="AZ33" i="34"/>
  <c r="AZ32" i="34"/>
  <c r="AZ31" i="34"/>
  <c r="AZ30" i="34"/>
  <c r="AZ29" i="34"/>
  <c r="AZ28" i="34"/>
  <c r="AZ27" i="34"/>
  <c r="AZ26" i="34"/>
  <c r="AZ25" i="34"/>
  <c r="AZ24" i="34"/>
  <c r="AZ23" i="34"/>
  <c r="AZ22" i="34"/>
  <c r="AZ21" i="34"/>
  <c r="AZ20" i="34"/>
  <c r="AZ19" i="34"/>
  <c r="AZ18" i="34"/>
  <c r="AZ17" i="34"/>
  <c r="AZ16" i="34"/>
  <c r="AZ15" i="34"/>
  <c r="AZ14" i="34"/>
  <c r="AZ13" i="34"/>
  <c r="AZ12" i="34"/>
  <c r="AZ11" i="34"/>
  <c r="AZ10" i="34"/>
  <c r="AZ9" i="34"/>
  <c r="AZ8" i="34"/>
  <c r="AZ7" i="34"/>
  <c r="AZ6" i="34"/>
  <c r="AQ6" i="34"/>
  <c r="AQ21" i="34"/>
  <c r="AY13" i="34"/>
  <c r="AQ13" i="34"/>
  <c r="AQ11" i="34"/>
  <c r="O46" i="54"/>
  <c r="N46" i="54"/>
  <c r="O45" i="54"/>
  <c r="N45" i="54"/>
  <c r="O29" i="54"/>
  <c r="N29" i="54"/>
  <c r="O28" i="54"/>
  <c r="N28" i="54"/>
  <c r="N19" i="54"/>
  <c r="N18" i="54"/>
  <c r="O14" i="54"/>
  <c r="N14" i="54"/>
  <c r="O13" i="54"/>
  <c r="N13" i="54"/>
  <c r="O9" i="54"/>
  <c r="N9" i="54"/>
  <c r="O8" i="54"/>
  <c r="N8" i="54"/>
  <c r="AE9" i="48"/>
  <c r="AD9" i="48"/>
  <c r="O19" i="48"/>
  <c r="N19" i="48"/>
  <c r="O14" i="48"/>
  <c r="N14" i="48"/>
  <c r="O9" i="48"/>
  <c r="N9" i="48"/>
  <c r="P75" i="46"/>
  <c r="O75" i="46"/>
  <c r="P73" i="46"/>
  <c r="P53" i="46"/>
  <c r="O53" i="46"/>
  <c r="P52" i="46"/>
  <c r="O52" i="46"/>
  <c r="BB23" i="4"/>
  <c r="P50" i="46" s="1"/>
  <c r="AW23" i="4"/>
  <c r="O50" i="46" s="1"/>
  <c r="P47" i="46"/>
  <c r="O47" i="46"/>
  <c r="P45" i="46"/>
  <c r="O45" i="46"/>
  <c r="P43" i="46"/>
  <c r="AE21" i="34"/>
  <c r="O43" i="46"/>
  <c r="P27" i="46"/>
  <c r="O27" i="46"/>
  <c r="P19" i="46"/>
  <c r="O19" i="46"/>
  <c r="BR11" i="33"/>
  <c r="BJ5" i="33"/>
  <c r="BR9" i="33"/>
  <c r="BR5" i="33"/>
  <c r="BJ11" i="33"/>
  <c r="BJ9" i="33"/>
  <c r="BM31" i="50"/>
  <c r="BG31" i="50"/>
  <c r="BC10" i="9"/>
  <c r="AX10" i="9"/>
  <c r="O73" i="46" s="1"/>
  <c r="BR10" i="21"/>
  <c r="BM10" i="21"/>
  <c r="AI7" i="5"/>
  <c r="AM7" i="5"/>
  <c r="AI16" i="34"/>
  <c r="AI23" i="34"/>
  <c r="AI21" i="34"/>
  <c r="AI18" i="34"/>
  <c r="AE23" i="34"/>
  <c r="AE18" i="34"/>
  <c r="AE16" i="34"/>
  <c r="BB12" i="4"/>
  <c r="P72" i="46" s="1"/>
  <c r="BM24" i="40"/>
  <c r="BG24" i="40"/>
  <c r="BM23" i="40"/>
  <c r="FH7" i="20"/>
  <c r="O8" i="48" s="1"/>
  <c r="AX26" i="9"/>
  <c r="O42" i="46" s="1"/>
  <c r="AX24" i="9"/>
  <c r="O51" i="46" s="1"/>
  <c r="BC26" i="9"/>
  <c r="P42" i="46" s="1"/>
  <c r="BC24" i="9"/>
  <c r="P51" i="46" s="1"/>
  <c r="BB25" i="4"/>
  <c r="P41" i="46" s="1"/>
  <c r="AW25" i="4"/>
  <c r="O41" i="46" s="1"/>
  <c r="CM25" i="52"/>
  <c r="CM16" i="52"/>
  <c r="CC16" i="52"/>
  <c r="CC25" i="52"/>
  <c r="AO10" i="12"/>
  <c r="AO9" i="12"/>
  <c r="AK9" i="12"/>
  <c r="AO14" i="12"/>
  <c r="AK14" i="12"/>
  <c r="BM15" i="40"/>
  <c r="BM10" i="40"/>
  <c r="BM9" i="40"/>
  <c r="BG15" i="40"/>
  <c r="BG10" i="40"/>
  <c r="BG9" i="40"/>
  <c r="ER7" i="20"/>
  <c r="N8" i="48" s="1"/>
  <c r="AP6" i="10"/>
  <c r="AK6" i="10"/>
  <c r="AP9" i="10"/>
  <c r="AK9" i="10"/>
  <c r="AP8" i="10"/>
  <c r="AK8" i="10"/>
  <c r="AO17" i="12"/>
  <c r="AK17" i="12"/>
  <c r="FH20" i="20"/>
  <c r="O18" i="48" s="1"/>
  <c r="ER20" i="20"/>
  <c r="N18" i="48" s="1"/>
  <c r="AM8" i="57" l="1"/>
  <c r="BN8" i="57" s="1"/>
  <c r="E45" i="54"/>
  <c r="D45" i="54"/>
  <c r="M19" i="54"/>
  <c r="L19" i="54"/>
  <c r="M18" i="54"/>
  <c r="L18" i="54"/>
  <c r="M14" i="54"/>
  <c r="L14" i="54"/>
  <c r="M13" i="54"/>
  <c r="L13" i="54"/>
  <c r="M9" i="54"/>
  <c r="L9" i="54"/>
  <c r="M8" i="54"/>
  <c r="L8" i="54"/>
  <c r="P41" i="48"/>
  <c r="M41" i="48"/>
  <c r="L41" i="48"/>
  <c r="L14" i="48"/>
  <c r="M52" i="46"/>
  <c r="L52" i="46"/>
  <c r="M45" i="46"/>
  <c r="L45" i="46"/>
  <c r="M27" i="46"/>
  <c r="L27" i="46"/>
  <c r="M19" i="46"/>
  <c r="L19" i="46"/>
  <c r="M75" i="46"/>
  <c r="L75" i="46"/>
  <c r="K75" i="46"/>
  <c r="J75" i="46"/>
  <c r="I75" i="46"/>
  <c r="F75" i="46"/>
  <c r="E75" i="46"/>
  <c r="Q73" i="46"/>
  <c r="AZ10" i="12"/>
  <c r="AZ9" i="12"/>
  <c r="AV10" i="12"/>
  <c r="AV9" i="12"/>
  <c r="AX23" i="5"/>
  <c r="M39" i="48" s="1"/>
  <c r="AT23" i="5"/>
  <c r="L39" i="48" s="1"/>
  <c r="AY24" i="34"/>
  <c r="AY22" i="34"/>
  <c r="M76" i="46" s="1"/>
  <c r="AY21" i="34"/>
  <c r="M43" i="46" s="1"/>
  <c r="AY16" i="34"/>
  <c r="AY15" i="34"/>
  <c r="AU24" i="34"/>
  <c r="AU22" i="34"/>
  <c r="L76" i="46" s="1"/>
  <c r="AU21" i="34"/>
  <c r="L43" i="46" s="1"/>
  <c r="AU16" i="34"/>
  <c r="AU15" i="34"/>
  <c r="DG24" i="52"/>
  <c r="CY24" i="52"/>
  <c r="CB11" i="21"/>
  <c r="BW11" i="21"/>
  <c r="BM25" i="9"/>
  <c r="BH25" i="9"/>
  <c r="BN25" i="9" s="1"/>
  <c r="BM26" i="9"/>
  <c r="M42" i="46" s="1"/>
  <c r="BH26" i="9"/>
  <c r="L42" i="46" s="1"/>
  <c r="BM24" i="9"/>
  <c r="M51" i="46" s="1"/>
  <c r="BH24" i="9"/>
  <c r="L51" i="46" s="1"/>
  <c r="CE23" i="40"/>
  <c r="BY23" i="40"/>
  <c r="CE20" i="40"/>
  <c r="BY20" i="40"/>
  <c r="CE15" i="40"/>
  <c r="BY15" i="40"/>
  <c r="CE14" i="40"/>
  <c r="BY14" i="40"/>
  <c r="CE8" i="40"/>
  <c r="BY8" i="40"/>
  <c r="GP29" i="20"/>
  <c r="M40" i="48" s="1"/>
  <c r="FY29" i="20"/>
  <c r="L40" i="48" s="1"/>
  <c r="P40" i="48" s="1"/>
  <c r="Q75" i="46" l="1"/>
  <c r="BS26" i="15" l="1"/>
  <c r="BO10" i="15"/>
  <c r="BL25" i="4"/>
  <c r="M41" i="46" s="1"/>
  <c r="BL23" i="4"/>
  <c r="M50" i="46" s="1"/>
  <c r="BG25" i="4"/>
  <c r="L41" i="46" s="1"/>
  <c r="BG23" i="4"/>
  <c r="L50" i="46" s="1"/>
  <c r="CF10" i="33"/>
  <c r="BY10" i="33"/>
  <c r="CF9" i="33"/>
  <c r="BY9" i="33"/>
  <c r="BW17" i="16"/>
  <c r="BM13" i="16"/>
  <c r="J15" i="55" s="1"/>
  <c r="X9" i="31"/>
  <c r="S9" i="31"/>
  <c r="J40" i="54"/>
  <c r="J19" i="54"/>
  <c r="J18" i="54"/>
  <c r="J14" i="54"/>
  <c r="J13" i="54"/>
  <c r="J9" i="54"/>
  <c r="J8" i="54"/>
  <c r="J14" i="48"/>
  <c r="K58" i="46"/>
  <c r="K57" i="46"/>
  <c r="K53" i="46"/>
  <c r="AG9" i="12"/>
  <c r="K52" i="46" s="1"/>
  <c r="AG23" i="4"/>
  <c r="K50" i="46"/>
  <c r="Q44" i="46"/>
  <c r="K47" i="46"/>
  <c r="K45" i="46"/>
  <c r="K44" i="46"/>
  <c r="K19" i="46"/>
  <c r="AG10" i="12"/>
  <c r="AX25" i="18" l="1"/>
  <c r="CG15" i="33"/>
  <c r="CG14" i="33"/>
  <c r="CG13" i="33"/>
  <c r="CG12" i="33"/>
  <c r="CG11" i="33"/>
  <c r="CG10" i="33"/>
  <c r="CG9" i="33"/>
  <c r="CG6" i="33"/>
  <c r="CG5" i="33"/>
  <c r="BB7" i="33"/>
  <c r="AN7" i="31"/>
  <c r="AN8" i="31"/>
  <c r="AC8" i="31"/>
  <c r="DS8" i="20"/>
  <c r="J13" i="48" s="1"/>
  <c r="CF20" i="40"/>
  <c r="BA8" i="40"/>
  <c r="BA23" i="40"/>
  <c r="BA20" i="40"/>
  <c r="BA15" i="40"/>
  <c r="BA9" i="50"/>
  <c r="BA23" i="50"/>
  <c r="BA20" i="50"/>
  <c r="AO17" i="15"/>
  <c r="AO22" i="15"/>
  <c r="J17" i="54" s="1"/>
  <c r="AO24" i="15"/>
  <c r="AO26" i="15"/>
  <c r="AO29" i="15"/>
  <c r="J39" i="54" s="1"/>
  <c r="BS25" i="52"/>
  <c r="DH25" i="52" s="1"/>
  <c r="BS12" i="52"/>
  <c r="BS24" i="52"/>
  <c r="AO8" i="35"/>
  <c r="AE6" i="13"/>
  <c r="AA22" i="34"/>
  <c r="K76" i="46" s="1"/>
  <c r="AA21" i="34"/>
  <c r="K43" i="46" s="1"/>
  <c r="AN10" i="9"/>
  <c r="AN26" i="9"/>
  <c r="K42" i="46" s="1"/>
  <c r="AN24" i="9"/>
  <c r="K51" i="46" s="1"/>
  <c r="AG25" i="4"/>
  <c r="K41" i="46" s="1"/>
  <c r="AG24" i="4"/>
  <c r="AG13" i="4"/>
  <c r="BA17" i="12"/>
  <c r="BA16" i="12"/>
  <c r="BA15" i="12"/>
  <c r="BA13" i="12"/>
  <c r="BA12" i="12"/>
  <c r="BA11" i="12"/>
  <c r="BA9" i="12"/>
  <c r="BA8" i="12"/>
  <c r="BA6" i="12"/>
  <c r="AG14" i="12"/>
  <c r="AG16" i="12"/>
  <c r="S9" i="10"/>
  <c r="S7" i="10"/>
  <c r="I29" i="54" l="1"/>
  <c r="AL23" i="52"/>
  <c r="BO23" i="15"/>
  <c r="BO9" i="15"/>
  <c r="I28" i="54"/>
  <c r="I18" i="54"/>
  <c r="I14" i="54"/>
  <c r="I13" i="54"/>
  <c r="I8" i="54"/>
  <c r="I17" i="48"/>
  <c r="I14" i="48"/>
  <c r="J52" i="46"/>
  <c r="J45" i="46"/>
  <c r="J20" i="46"/>
  <c r="J19" i="46"/>
  <c r="AL19" i="52"/>
  <c r="AL12" i="52"/>
  <c r="I19" i="54" s="1"/>
  <c r="AV10" i="17"/>
  <c r="J16" i="55" s="1"/>
  <c r="AU7" i="33"/>
  <c r="CH27" i="18"/>
  <c r="CH26" i="18"/>
  <c r="CH23" i="18"/>
  <c r="CH22" i="18"/>
  <c r="CH18" i="18"/>
  <c r="CH13" i="18"/>
  <c r="CH12" i="18"/>
  <c r="CH11" i="18"/>
  <c r="CH9" i="18"/>
  <c r="CH7" i="18"/>
  <c r="CH6" i="18"/>
  <c r="BC25" i="18"/>
  <c r="BC15" i="18"/>
  <c r="G9" i="58"/>
  <c r="O10" i="58"/>
  <c r="O9" i="58"/>
  <c r="G10" i="58"/>
  <c r="AN9" i="31"/>
  <c r="X10" i="31"/>
  <c r="S10" i="31"/>
  <c r="AV7" i="21"/>
  <c r="AV15" i="21"/>
  <c r="AQ15" i="21"/>
  <c r="BM17" i="16"/>
  <c r="BM8" i="16"/>
  <c r="AC10" i="12"/>
  <c r="AL21" i="52"/>
  <c r="I9" i="54" s="1"/>
  <c r="AL16" i="52"/>
  <c r="AU15" i="40"/>
  <c r="AU8" i="40"/>
  <c r="DD17" i="20"/>
  <c r="DD16" i="20"/>
  <c r="DD15" i="20"/>
  <c r="DD14" i="20"/>
  <c r="DD13" i="20"/>
  <c r="DD12" i="20"/>
  <c r="DD11" i="20"/>
  <c r="DD10" i="20"/>
  <c r="DD9" i="20"/>
  <c r="DD8" i="20"/>
  <c r="I13" i="48" s="1"/>
  <c r="DD7" i="20"/>
  <c r="I8" i="48" s="1"/>
  <c r="DD6" i="20"/>
  <c r="I28" i="48" s="1"/>
  <c r="DD20" i="20"/>
  <c r="I18" i="48" s="1"/>
  <c r="AN18" i="4"/>
  <c r="J9" i="46" s="1"/>
  <c r="AN26" i="4"/>
  <c r="J80" i="46" s="1"/>
  <c r="AN25" i="4"/>
  <c r="J41" i="46" s="1"/>
  <c r="AN23" i="4"/>
  <c r="J50" i="46" s="1"/>
  <c r="AN7" i="4"/>
  <c r="J17" i="46" s="1"/>
  <c r="BO8" i="15"/>
  <c r="I7" i="54" s="1"/>
  <c r="BO11" i="15"/>
  <c r="I12" i="54" s="1"/>
  <c r="BO22" i="15"/>
  <c r="I17" i="54" s="1"/>
  <c r="AU23" i="40"/>
  <c r="AU22" i="40"/>
  <c r="CF22" i="40" s="1"/>
  <c r="AU11" i="40"/>
  <c r="CF11" i="40" s="1"/>
  <c r="AI27" i="9"/>
  <c r="AI26" i="9"/>
  <c r="J42" i="46" s="1"/>
  <c r="AI24" i="9"/>
  <c r="J51" i="46" s="1"/>
  <c r="AI19" i="9"/>
  <c r="J10" i="46" s="1"/>
  <c r="Y17" i="50"/>
  <c r="AM11" i="57"/>
  <c r="BN11" i="57" s="1"/>
  <c r="AM10" i="57"/>
  <c r="BN10" i="57" s="1"/>
  <c r="AM9" i="57"/>
  <c r="BN9" i="57" s="1"/>
  <c r="AN15" i="4"/>
  <c r="J25" i="46" s="1"/>
  <c r="AN12" i="4"/>
  <c r="Y13" i="50"/>
  <c r="Y10" i="50"/>
  <c r="Y9" i="50"/>
  <c r="AU18" i="40"/>
  <c r="CF18" i="40" s="1"/>
  <c r="AU17" i="40"/>
  <c r="CF17" i="40" s="1"/>
  <c r="AU10" i="40"/>
  <c r="AB8" i="5"/>
  <c r="I7" i="48" s="1"/>
  <c r="AB17" i="5"/>
  <c r="I12" i="48" s="1"/>
  <c r="AB9" i="5"/>
  <c r="AB12" i="5"/>
  <c r="AM31" i="34"/>
  <c r="AM7" i="34"/>
  <c r="AM13" i="34"/>
  <c r="AM6" i="34"/>
  <c r="AM10" i="34"/>
  <c r="AM22" i="34"/>
  <c r="J76" i="46" s="1"/>
  <c r="AM16" i="34"/>
  <c r="Q64" i="46"/>
  <c r="Q58" i="46"/>
  <c r="F65" i="46"/>
  <c r="Q65" i="46" s="1"/>
  <c r="E65" i="46"/>
  <c r="F64" i="46"/>
  <c r="E64" i="46"/>
  <c r="F58" i="46"/>
  <c r="E58" i="46"/>
  <c r="F57" i="46"/>
  <c r="E57" i="46"/>
  <c r="Q57" i="46" s="1"/>
  <c r="Q53" i="46"/>
  <c r="I53" i="46"/>
  <c r="F53" i="46"/>
  <c r="E53" i="46"/>
  <c r="Q47" i="46"/>
  <c r="I47" i="46"/>
  <c r="F47" i="46"/>
  <c r="E47" i="46"/>
  <c r="H20" i="46"/>
  <c r="AC15" i="18"/>
  <c r="AC27" i="18"/>
  <c r="AC25" i="18"/>
  <c r="X21" i="40"/>
  <c r="CF21" i="40" s="1"/>
  <c r="Y23" i="15"/>
  <c r="H27" i="54" s="1"/>
  <c r="O18" i="5"/>
  <c r="O13" i="34"/>
  <c r="O22" i="34"/>
  <c r="I76" i="46" s="1"/>
  <c r="O16" i="34"/>
  <c r="O21" i="34"/>
  <c r="I43" i="46" s="1"/>
  <c r="Y6" i="15"/>
  <c r="H22" i="54" s="1"/>
  <c r="S25" i="4"/>
  <c r="I41" i="46" s="1"/>
  <c r="X23" i="40"/>
  <c r="X19" i="40"/>
  <c r="CF19" i="40" s="1"/>
  <c r="X14" i="40"/>
  <c r="U26" i="9"/>
  <c r="I42" i="46" s="1"/>
  <c r="U24" i="9"/>
  <c r="AT16" i="52"/>
  <c r="H14" i="54" s="1"/>
  <c r="Q9" i="12"/>
  <c r="I52" i="46" s="1"/>
  <c r="X10" i="40"/>
  <c r="X8" i="40"/>
  <c r="AF9" i="10"/>
  <c r="AF8" i="10"/>
  <c r="P24" i="48"/>
  <c r="P19" i="48"/>
  <c r="P35" i="48"/>
  <c r="Y9" i="12"/>
  <c r="H52" i="46" s="1"/>
  <c r="U9" i="12"/>
  <c r="G52" i="46" s="1"/>
  <c r="BJ21" i="52"/>
  <c r="G9" i="54" s="1"/>
  <c r="BB21" i="52"/>
  <c r="F9" i="54" s="1"/>
  <c r="CF28" i="20"/>
  <c r="W16" i="34"/>
  <c r="W15" i="34"/>
  <c r="S16" i="34"/>
  <c r="S15" i="34"/>
  <c r="S13" i="34"/>
  <c r="G22" i="34"/>
  <c r="E76" i="46" s="1"/>
  <c r="AI9" i="15"/>
  <c r="AD9" i="15"/>
  <c r="N8" i="31"/>
  <c r="H26" i="55" s="1"/>
  <c r="I8" i="31"/>
  <c r="G26" i="55" s="1"/>
  <c r="AL15" i="21"/>
  <c r="H46" i="46" s="1"/>
  <c r="AF15" i="21"/>
  <c r="G46" i="46" s="1"/>
  <c r="CF21" i="20"/>
  <c r="G34" i="48" s="1"/>
  <c r="AL14" i="40"/>
  <c r="AL8" i="40"/>
  <c r="AE14" i="40"/>
  <c r="AE8" i="40"/>
  <c r="AE11" i="9"/>
  <c r="H26" i="46" s="1"/>
  <c r="Z11" i="9"/>
  <c r="G26" i="46" s="1"/>
  <c r="Z17" i="9"/>
  <c r="AE17" i="9"/>
  <c r="AE24" i="9"/>
  <c r="H51" i="46" s="1"/>
  <c r="AE26" i="9"/>
  <c r="H42" i="46" s="1"/>
  <c r="Z26" i="9"/>
  <c r="G42" i="46" s="1"/>
  <c r="Z24" i="9"/>
  <c r="G51" i="46" s="1"/>
  <c r="AI29" i="20"/>
  <c r="S29" i="20"/>
  <c r="AC25" i="4"/>
  <c r="H41" i="46" s="1"/>
  <c r="AC23" i="4"/>
  <c r="H50" i="46" s="1"/>
  <c r="X23" i="4"/>
  <c r="G50" i="46" s="1"/>
  <c r="X25" i="4"/>
  <c r="G41" i="46" s="1"/>
  <c r="BN21" i="20"/>
  <c r="AP10" i="33"/>
  <c r="AP9" i="33"/>
  <c r="X9" i="48" s="1"/>
  <c r="AI10" i="33"/>
  <c r="AI9" i="33"/>
  <c r="W9" i="48" s="1"/>
  <c r="AQ15" i="17"/>
  <c r="AQ14" i="17"/>
  <c r="AQ13" i="17"/>
  <c r="H32" i="55" s="1"/>
  <c r="AQ12" i="17"/>
  <c r="AQ11" i="17"/>
  <c r="H8" i="55" s="1"/>
  <c r="AQ9" i="17"/>
  <c r="AQ8" i="17"/>
  <c r="H24" i="55" s="1"/>
  <c r="AQ7" i="17"/>
  <c r="AJ13" i="17"/>
  <c r="G32" i="55" s="1"/>
  <c r="AJ8" i="17"/>
  <c r="G24" i="55" s="1"/>
  <c r="AQ14" i="18"/>
  <c r="AJ14" i="18"/>
  <c r="T6" i="33"/>
  <c r="T5" i="33"/>
  <c r="E9" i="48" s="1"/>
  <c r="M8" i="17"/>
  <c r="E24" i="55" s="1"/>
  <c r="U27" i="18"/>
  <c r="U25" i="18"/>
  <c r="M27" i="18"/>
  <c r="M25" i="18"/>
  <c r="L22" i="15"/>
  <c r="D17" i="54" s="1"/>
  <c r="S9" i="50"/>
  <c r="E18" i="54" s="1"/>
  <c r="S29" i="50"/>
  <c r="E34" i="54" s="1"/>
  <c r="S31" i="50"/>
  <c r="L31" i="50"/>
  <c r="N27" i="9"/>
  <c r="F81" i="46" s="1"/>
  <c r="N11" i="9"/>
  <c r="F26" i="46" s="1"/>
  <c r="I11" i="9"/>
  <c r="I27" i="9"/>
  <c r="K16" i="40"/>
  <c r="R16" i="40"/>
  <c r="N26" i="4"/>
  <c r="F80" i="46" s="1"/>
  <c r="I26" i="4"/>
  <c r="E80" i="46" s="1"/>
  <c r="Q15" i="21"/>
  <c r="F46" i="46" s="1"/>
  <c r="Q13" i="21"/>
  <c r="K15" i="21"/>
  <c r="E46" i="46" s="1"/>
  <c r="Z26" i="52"/>
  <c r="Z24" i="52"/>
  <c r="O26" i="52"/>
  <c r="O24" i="52"/>
  <c r="G17" i="5"/>
  <c r="K22" i="5"/>
  <c r="E22" i="48" s="1"/>
  <c r="G22" i="5"/>
  <c r="K17" i="5"/>
  <c r="E12" i="48" s="1"/>
  <c r="K12" i="5"/>
  <c r="E17" i="48" s="1"/>
  <c r="K15" i="34"/>
  <c r="K16" i="34"/>
  <c r="K22" i="34"/>
  <c r="F76" i="46" s="1"/>
  <c r="K19" i="34"/>
  <c r="G16" i="34"/>
  <c r="G15" i="34"/>
  <c r="K26" i="34"/>
  <c r="G26" i="34"/>
  <c r="S22" i="15"/>
  <c r="E17" i="54" s="1"/>
  <c r="S11" i="15"/>
  <c r="E12" i="54" s="1"/>
  <c r="S29" i="15"/>
  <c r="E39" i="54" s="1"/>
  <c r="L29" i="15"/>
  <c r="D39" i="54" s="1"/>
  <c r="N15" i="4"/>
  <c r="F25" i="46" s="1"/>
  <c r="N11" i="4"/>
  <c r="F34" i="46" s="1"/>
  <c r="N23" i="4"/>
  <c r="F50" i="46" s="1"/>
  <c r="I15" i="4"/>
  <c r="E25" i="46" s="1"/>
  <c r="I11" i="4"/>
  <c r="E34" i="46" s="1"/>
  <c r="Q34" i="46" s="1"/>
  <c r="I23" i="4"/>
  <c r="E50" i="46" s="1"/>
  <c r="O15" i="16"/>
  <c r="E23" i="55" s="1"/>
  <c r="Y15" i="16"/>
  <c r="F23" i="55" s="1"/>
  <c r="R15" i="40"/>
  <c r="R14" i="40"/>
  <c r="K15" i="40"/>
  <c r="K14" i="40"/>
  <c r="S13" i="50"/>
  <c r="E13" i="54" s="1"/>
  <c r="S23" i="50"/>
  <c r="E40" i="54" s="1"/>
  <c r="L29" i="50"/>
  <c r="D34" i="54" s="1"/>
  <c r="L9" i="50"/>
  <c r="D18" i="54" s="1"/>
  <c r="L23" i="50"/>
  <c r="D40" i="54" s="1"/>
  <c r="N24" i="9"/>
  <c r="I24" i="9"/>
  <c r="N26" i="9"/>
  <c r="F42" i="46" s="1"/>
  <c r="N19" i="9"/>
  <c r="F10" i="46" s="1"/>
  <c r="I19" i="9"/>
  <c r="I26" i="9"/>
  <c r="N25" i="4"/>
  <c r="F41" i="46" s="1"/>
  <c r="N18" i="4"/>
  <c r="F9" i="46" s="1"/>
  <c r="I25" i="4"/>
  <c r="E41" i="46" s="1"/>
  <c r="I18" i="4"/>
  <c r="E9" i="46" s="1"/>
  <c r="Z16" i="52"/>
  <c r="E14" i="54" s="1"/>
  <c r="Z12" i="52"/>
  <c r="E19" i="54" s="1"/>
  <c r="AI20" i="20"/>
  <c r="E18" i="48" s="1"/>
  <c r="S20" i="20"/>
  <c r="J8" i="10"/>
  <c r="O8" i="10"/>
  <c r="M9" i="12"/>
  <c r="F52" i="46" s="1"/>
  <c r="U15" i="17"/>
  <c r="U14" i="17"/>
  <c r="U13" i="17"/>
  <c r="U12" i="17"/>
  <c r="U11" i="17"/>
  <c r="U9" i="17"/>
  <c r="U8" i="17"/>
  <c r="F24" i="55" s="1"/>
  <c r="U7" i="17"/>
  <c r="U6" i="17"/>
  <c r="U10" i="17"/>
  <c r="G6" i="34"/>
  <c r="E20" i="46" s="1"/>
  <c r="K6" i="34"/>
  <c r="F20" i="46" s="1"/>
  <c r="O6" i="34"/>
  <c r="I20" i="46" s="1"/>
  <c r="S6" i="34"/>
  <c r="G20" i="46" s="1"/>
  <c r="W6" i="34"/>
  <c r="AA6" i="34"/>
  <c r="K20" i="46" s="1"/>
  <c r="AE6" i="34"/>
  <c r="O20" i="46" s="1"/>
  <c r="AI6" i="34"/>
  <c r="P20" i="46" s="1"/>
  <c r="AU6" i="34"/>
  <c r="L20" i="46" s="1"/>
  <c r="AY6" i="34"/>
  <c r="M20" i="46" s="1"/>
  <c r="G7" i="34"/>
  <c r="K7" i="34"/>
  <c r="O7" i="34"/>
  <c r="AU7" i="34"/>
  <c r="AY7" i="34"/>
  <c r="G8" i="34"/>
  <c r="K8" i="34"/>
  <c r="S8" i="34"/>
  <c r="W8" i="34"/>
  <c r="AE8" i="34"/>
  <c r="AI8" i="34"/>
  <c r="G9" i="34"/>
  <c r="K9" i="34"/>
  <c r="S9" i="34"/>
  <c r="W9" i="34"/>
  <c r="AA9" i="34"/>
  <c r="AE9" i="34"/>
  <c r="AI9" i="34"/>
  <c r="AU9" i="34"/>
  <c r="AY9" i="34"/>
  <c r="G10" i="34"/>
  <c r="K10" i="34"/>
  <c r="S10" i="34"/>
  <c r="W10" i="34"/>
  <c r="AA10" i="34"/>
  <c r="AE10" i="34"/>
  <c r="AI10" i="34"/>
  <c r="AU10" i="34"/>
  <c r="AY10" i="34"/>
  <c r="AA11" i="34"/>
  <c r="AE11" i="34"/>
  <c r="AI11" i="34"/>
  <c r="AU11" i="34"/>
  <c r="AY11" i="34"/>
  <c r="G12" i="34"/>
  <c r="K12" i="34"/>
  <c r="O12" i="34"/>
  <c r="S12" i="34"/>
  <c r="W12" i="34"/>
  <c r="AA12" i="34"/>
  <c r="AE12" i="34"/>
  <c r="AI12" i="34"/>
  <c r="AU12" i="34"/>
  <c r="AY12" i="34"/>
  <c r="AA13" i="34"/>
  <c r="AI13" i="34"/>
  <c r="AU13" i="34"/>
  <c r="G14" i="34"/>
  <c r="S14" i="34"/>
  <c r="W14" i="34"/>
  <c r="AE14" i="34"/>
  <c r="AU14" i="34"/>
  <c r="AY14" i="34"/>
  <c r="AA16" i="34"/>
  <c r="G17" i="34"/>
  <c r="O17" i="34"/>
  <c r="AA17" i="34"/>
  <c r="AE17" i="34"/>
  <c r="AI17" i="34"/>
  <c r="AU17" i="34"/>
  <c r="AY17" i="34"/>
  <c r="G18" i="34"/>
  <c r="K18" i="34"/>
  <c r="AM18" i="34"/>
  <c r="O19" i="34"/>
  <c r="AA20" i="34"/>
  <c r="S21" i="34"/>
  <c r="G43" i="46" s="1"/>
  <c r="W21" i="34"/>
  <c r="H43" i="46" s="1"/>
  <c r="AM21" i="34"/>
  <c r="J43" i="46" s="1"/>
  <c r="AE22" i="34"/>
  <c r="O76" i="46" s="1"/>
  <c r="AI22" i="34"/>
  <c r="P76" i="46" s="1"/>
  <c r="G28" i="34"/>
  <c r="K28" i="34"/>
  <c r="O28" i="34"/>
  <c r="AE28" i="34"/>
  <c r="AI28" i="34"/>
  <c r="G29" i="34"/>
  <c r="K29" i="34"/>
  <c r="S29" i="34"/>
  <c r="W29" i="34"/>
  <c r="AE29" i="34"/>
  <c r="AU29" i="34"/>
  <c r="AY29" i="34"/>
  <c r="S30" i="34"/>
  <c r="W30" i="34"/>
  <c r="AE30" i="34"/>
  <c r="AI30" i="34"/>
  <c r="AU30" i="34"/>
  <c r="AY30" i="34"/>
  <c r="O31" i="34"/>
  <c r="S31" i="34"/>
  <c r="W31" i="34"/>
  <c r="O32" i="34"/>
  <c r="S32" i="34"/>
  <c r="W32" i="34"/>
  <c r="AA32" i="34"/>
  <c r="AE32" i="34"/>
  <c r="AI32" i="34"/>
  <c r="AU32" i="34"/>
  <c r="AY32" i="34"/>
  <c r="O33" i="34"/>
  <c r="AA33" i="34"/>
  <c r="AU33" i="34"/>
  <c r="AY33" i="34"/>
  <c r="AH14" i="16"/>
  <c r="Q40" i="55"/>
  <c r="R40" i="55" s="1"/>
  <c r="U18" i="18"/>
  <c r="AP5" i="36"/>
  <c r="AM7" i="13"/>
  <c r="BG17" i="50"/>
  <c r="AP7" i="10"/>
  <c r="AK7" i="10"/>
  <c r="CM12" i="52"/>
  <c r="CC12" i="52"/>
  <c r="BK27" i="18"/>
  <c r="BS27" i="18"/>
  <c r="BR7" i="33"/>
  <c r="BJ7" i="33"/>
  <c r="BS25" i="18"/>
  <c r="BK25" i="18"/>
  <c r="AS5" i="8"/>
  <c r="BM25" i="50"/>
  <c r="BG25" i="50"/>
  <c r="BR15" i="21"/>
  <c r="P46" i="46" s="1"/>
  <c r="BM15" i="21"/>
  <c r="O46" i="46" s="1"/>
  <c r="AU11" i="15"/>
  <c r="N12" i="54" s="1"/>
  <c r="BA11" i="15"/>
  <c r="O12" i="54" s="1"/>
  <c r="BA9" i="15"/>
  <c r="AU9" i="15"/>
  <c r="AM9" i="5"/>
  <c r="AI9" i="5"/>
  <c r="BA25" i="15"/>
  <c r="O44" i="54" s="1"/>
  <c r="AU25" i="15"/>
  <c r="BM8" i="40"/>
  <c r="BG8" i="40"/>
  <c r="AY7" i="35"/>
  <c r="BM9" i="50"/>
  <c r="BG9" i="50"/>
  <c r="BM13" i="50"/>
  <c r="BG13" i="50"/>
  <c r="CM23" i="52"/>
  <c r="CC23" i="52"/>
  <c r="M7" i="12"/>
  <c r="F27" i="46" s="1"/>
  <c r="I7" i="12"/>
  <c r="E27" i="46" s="1"/>
  <c r="AM8" i="13"/>
  <c r="AI8" i="13"/>
  <c r="FH8" i="20"/>
  <c r="O13" i="48" s="1"/>
  <c r="ER8" i="20"/>
  <c r="N13" i="48" s="1"/>
  <c r="DC12" i="16"/>
  <c r="O7" i="55" s="1"/>
  <c r="CR12" i="16"/>
  <c r="N7" i="55" s="1"/>
  <c r="F34" i="48" l="1"/>
  <c r="D18" i="48"/>
  <c r="P18" i="48" s="1"/>
  <c r="E26" i="46"/>
  <c r="E42" i="46"/>
  <c r="BN26" i="9"/>
  <c r="E81" i="46"/>
  <c r="E51" i="46"/>
  <c r="BN24" i="9"/>
  <c r="E10" i="46"/>
  <c r="BN19" i="9"/>
  <c r="Q10" i="46"/>
  <c r="I51" i="46"/>
  <c r="J81" i="46"/>
  <c r="Q81" i="46" s="1"/>
  <c r="Q80" i="46"/>
  <c r="N44" i="54"/>
  <c r="D12" i="48"/>
  <c r="AY17" i="5"/>
  <c r="D22" i="48"/>
  <c r="Q20" i="46"/>
  <c r="Q76" i="46"/>
  <c r="Q42" i="46"/>
  <c r="Q43" i="46"/>
  <c r="AF9" i="48"/>
  <c r="CF16" i="40"/>
  <c r="Q9" i="46"/>
  <c r="Q41" i="46"/>
  <c r="F51" i="46"/>
  <c r="CF15" i="40"/>
  <c r="CF23" i="40"/>
  <c r="P34" i="48"/>
  <c r="P12" i="48"/>
  <c r="BM25" i="4"/>
  <c r="Q51" i="46" l="1"/>
  <c r="AR10" i="25"/>
  <c r="AR8" i="25"/>
  <c r="AR9" i="25"/>
  <c r="BM11" i="9"/>
  <c r="M26" i="46" s="1"/>
  <c r="BH11" i="9"/>
  <c r="L26" i="46" s="1"/>
  <c r="CF14" i="33"/>
  <c r="BY14" i="33"/>
  <c r="CF15" i="33"/>
  <c r="BY15" i="33"/>
  <c r="CG14" i="17"/>
  <c r="BZ14" i="17"/>
  <c r="CH14" i="17" s="1"/>
  <c r="CG13" i="17"/>
  <c r="M32" i="55" s="1"/>
  <c r="BZ13" i="17"/>
  <c r="AX24" i="18"/>
  <c r="CH24" i="18" s="1"/>
  <c r="CG14" i="18"/>
  <c r="BZ14" i="18"/>
  <c r="CG26" i="18"/>
  <c r="BZ26" i="18"/>
  <c r="CG25" i="18"/>
  <c r="BZ25" i="18"/>
  <c r="CG24" i="18"/>
  <c r="CG19" i="18"/>
  <c r="BZ19" i="18"/>
  <c r="BZ24" i="18"/>
  <c r="DG18" i="52"/>
  <c r="CY18" i="52"/>
  <c r="AY7" i="13"/>
  <c r="AT7" i="13"/>
  <c r="AZ14" i="12"/>
  <c r="AV14" i="12"/>
  <c r="BA14" i="12" s="1"/>
  <c r="FY28" i="20"/>
  <c r="BN28" i="20"/>
  <c r="GP24" i="20"/>
  <c r="FY24" i="20"/>
  <c r="GP17" i="20"/>
  <c r="FY17" i="20"/>
  <c r="BW28" i="15"/>
  <c r="BS28" i="15"/>
  <c r="BL11" i="4"/>
  <c r="BG11" i="4"/>
  <c r="AX25" i="5"/>
  <c r="AT25" i="5"/>
  <c r="AY25" i="5" s="1"/>
  <c r="AX9" i="5"/>
  <c r="Y11" i="7"/>
  <c r="DG17" i="52"/>
  <c r="CY17" i="52"/>
  <c r="DH17" i="52" s="1"/>
  <c r="DG12" i="52"/>
  <c r="CY12" i="52"/>
  <c r="DG10" i="52"/>
  <c r="CY10" i="52"/>
  <c r="AS8" i="22"/>
  <c r="AN8" i="22"/>
  <c r="AM10" i="31"/>
  <c r="AH10" i="31"/>
  <c r="AN10" i="31" s="1"/>
  <c r="BC14" i="21"/>
  <c r="CB15" i="21"/>
  <c r="M46" i="46" s="1"/>
  <c r="BW15" i="21"/>
  <c r="L46" i="46" s="1"/>
  <c r="CB14" i="21"/>
  <c r="BW14" i="21"/>
  <c r="BW9" i="50"/>
  <c r="BR9" i="50"/>
  <c r="BM17" i="9"/>
  <c r="BH17" i="9"/>
  <c r="BN17" i="9" s="1"/>
  <c r="BW16" i="50"/>
  <c r="BR16" i="50"/>
  <c r="BL17" i="35"/>
  <c r="BG17" i="35"/>
  <c r="BM18" i="9"/>
  <c r="BH18" i="9"/>
  <c r="BN18" i="9" s="1"/>
  <c r="FY27" i="20"/>
  <c r="GQ27" i="20" s="1"/>
  <c r="BW14" i="15"/>
  <c r="BS14" i="15"/>
  <c r="DS22" i="16"/>
  <c r="DK22" i="16"/>
  <c r="BG11" i="8"/>
  <c r="BB11" i="8"/>
  <c r="FY25" i="20"/>
  <c r="GP25" i="20"/>
  <c r="GQ25" i="20" s="1"/>
  <c r="FY14" i="20"/>
  <c r="AE22" i="19"/>
  <c r="AE21" i="19"/>
  <c r="Z22" i="19"/>
  <c r="AF22" i="19" s="1"/>
  <c r="Z21" i="19"/>
  <c r="N21" i="19"/>
  <c r="H21" i="19"/>
  <c r="V17" i="35"/>
  <c r="AI8" i="22"/>
  <c r="BC10" i="21"/>
  <c r="Z14" i="21"/>
  <c r="AE28" i="50"/>
  <c r="AE27" i="50"/>
  <c r="AE11" i="50"/>
  <c r="AE10" i="50"/>
  <c r="H8" i="54" s="1"/>
  <c r="AE9" i="50"/>
  <c r="H18" i="54" s="1"/>
  <c r="O8" i="5"/>
  <c r="AJ11" i="17"/>
  <c r="G8" i="55" s="1"/>
  <c r="Y29" i="15"/>
  <c r="Y25" i="15"/>
  <c r="AO23" i="15"/>
  <c r="AO15" i="15"/>
  <c r="AC15" i="12"/>
  <c r="Q16" i="12"/>
  <c r="AG9" i="4"/>
  <c r="AG11" i="4"/>
  <c r="AI7" i="22"/>
  <c r="AU8" i="33"/>
  <c r="BC8" i="17"/>
  <c r="K24" i="55" s="1"/>
  <c r="AE22" i="5"/>
  <c r="BA14" i="40"/>
  <c r="CF14" i="40" s="1"/>
  <c r="BA13" i="40"/>
  <c r="AE8" i="13"/>
  <c r="AE7" i="13"/>
  <c r="AI5" i="8"/>
  <c r="AI7" i="8"/>
  <c r="AO11" i="35"/>
  <c r="BW12" i="16"/>
  <c r="K7" i="55" s="1"/>
  <c r="BW15" i="16"/>
  <c r="BW14" i="16"/>
  <c r="DS16" i="20"/>
  <c r="BA30" i="50"/>
  <c r="BA29" i="50"/>
  <c r="BA24" i="50"/>
  <c r="AO9" i="15"/>
  <c r="BS13" i="52"/>
  <c r="BS14" i="52"/>
  <c r="BS18" i="52"/>
  <c r="BS23" i="52"/>
  <c r="AO28" i="15"/>
  <c r="AO25" i="15"/>
  <c r="AO19" i="15"/>
  <c r="AF8" i="36"/>
  <c r="AF5" i="36"/>
  <c r="AN8" i="9"/>
  <c r="BN8" i="9" s="1"/>
  <c r="AB13" i="33"/>
  <c r="AB8" i="33"/>
  <c r="N7" i="22"/>
  <c r="O23" i="5"/>
  <c r="O24" i="5"/>
  <c r="O7" i="5"/>
  <c r="O22" i="5"/>
  <c r="AC7" i="17"/>
  <c r="U25" i="19"/>
  <c r="U24" i="19"/>
  <c r="U23" i="19"/>
  <c r="U20" i="19"/>
  <c r="U19" i="19"/>
  <c r="U18" i="19"/>
  <c r="U17" i="19"/>
  <c r="U16" i="19"/>
  <c r="U15" i="19"/>
  <c r="U14" i="19"/>
  <c r="U13" i="19"/>
  <c r="U12" i="19"/>
  <c r="U11" i="19"/>
  <c r="U10" i="19"/>
  <c r="U8" i="19"/>
  <c r="U9" i="19"/>
  <c r="AC8" i="18"/>
  <c r="V8" i="35"/>
  <c r="U28" i="9"/>
  <c r="T9" i="36"/>
  <c r="AY9" i="36" s="1"/>
  <c r="T8" i="36"/>
  <c r="T6" i="36"/>
  <c r="Q14" i="13"/>
  <c r="Q12" i="13"/>
  <c r="Q8" i="13"/>
  <c r="Q13" i="13"/>
  <c r="S8" i="10"/>
  <c r="AQ8" i="10" s="1"/>
  <c r="S6" i="10"/>
  <c r="Q17" i="12"/>
  <c r="Q14" i="12"/>
  <c r="I45" i="46" s="1"/>
  <c r="Q7" i="12"/>
  <c r="I27" i="46" s="1"/>
  <c r="V15" i="35"/>
  <c r="V16" i="35"/>
  <c r="U7" i="8"/>
  <c r="U14" i="8"/>
  <c r="U12" i="8"/>
  <c r="U15" i="8"/>
  <c r="U13" i="8"/>
  <c r="AE24" i="50"/>
  <c r="AT12" i="52"/>
  <c r="H19" i="54" s="1"/>
  <c r="AT26" i="52"/>
  <c r="AT24" i="52"/>
  <c r="DH24" i="52" s="1"/>
  <c r="AT18" i="52"/>
  <c r="AT21" i="52"/>
  <c r="H9" i="54" s="1"/>
  <c r="Y19" i="15"/>
  <c r="Y22" i="15"/>
  <c r="H17" i="54" s="1"/>
  <c r="Y8" i="15"/>
  <c r="H7" i="54" s="1"/>
  <c r="AI6" i="9"/>
  <c r="J18" i="46" s="1"/>
  <c r="AC7" i="22"/>
  <c r="AC6" i="22"/>
  <c r="AQ9" i="21"/>
  <c r="AQ7" i="21"/>
  <c r="AU23" i="50"/>
  <c r="AU24" i="50"/>
  <c r="AU26" i="50"/>
  <c r="AU11" i="50"/>
  <c r="AU10" i="50"/>
  <c r="BX10" i="50" s="1"/>
  <c r="AU9" i="50"/>
  <c r="BX9" i="50" s="1"/>
  <c r="AJ16" i="35"/>
  <c r="AJ15" i="35"/>
  <c r="AJ12" i="35"/>
  <c r="AJ11" i="35"/>
  <c r="AJ10" i="35"/>
  <c r="AJ7" i="35"/>
  <c r="AI5" i="9"/>
  <c r="Q9" i="55"/>
  <c r="R9" i="55" s="1"/>
  <c r="M8" i="38"/>
  <c r="M7" i="38"/>
  <c r="H8" i="38"/>
  <c r="H7" i="38"/>
  <c r="Q43" i="55"/>
  <c r="R43" i="55" s="1"/>
  <c r="R47" i="55" s="1"/>
  <c r="Q37" i="55"/>
  <c r="R37" i="55" s="1"/>
  <c r="AQ10" i="50"/>
  <c r="G8" i="54" s="1"/>
  <c r="AK11" i="50"/>
  <c r="AK10" i="50"/>
  <c r="F8" i="54" s="1"/>
  <c r="AK8" i="50"/>
  <c r="AQ9" i="50"/>
  <c r="G18" i="54" s="1"/>
  <c r="AK9" i="50"/>
  <c r="F18" i="54" s="1"/>
  <c r="BN23" i="20"/>
  <c r="AE11" i="8"/>
  <c r="Z11" i="8"/>
  <c r="BJ16" i="52"/>
  <c r="BJ14" i="52"/>
  <c r="BB16" i="52"/>
  <c r="BB14" i="52"/>
  <c r="BJ12" i="52"/>
  <c r="G19" i="54" s="1"/>
  <c r="BB12" i="52"/>
  <c r="F19" i="54" s="1"/>
  <c r="AZ14" i="13"/>
  <c r="AA11" i="13"/>
  <c r="AA12" i="13"/>
  <c r="AA13" i="13"/>
  <c r="V11" i="13"/>
  <c r="V12" i="13"/>
  <c r="V13" i="13"/>
  <c r="U14" i="12"/>
  <c r="G45" i="46" s="1"/>
  <c r="Y14" i="12"/>
  <c r="H45" i="46" s="1"/>
  <c r="BN22" i="20"/>
  <c r="BN15" i="20"/>
  <c r="CF15" i="20"/>
  <c r="CF17" i="20"/>
  <c r="CF24" i="20"/>
  <c r="CF22" i="20"/>
  <c r="BN17" i="20"/>
  <c r="GQ17" i="20" s="1"/>
  <c r="BN24" i="20"/>
  <c r="GQ24" i="20" s="1"/>
  <c r="Y8" i="5"/>
  <c r="T8" i="5"/>
  <c r="Y22" i="5"/>
  <c r="G22" i="48" s="1"/>
  <c r="T22" i="5"/>
  <c r="T24" i="5"/>
  <c r="T23" i="5"/>
  <c r="F39" i="48" s="1"/>
  <c r="Y24" i="5"/>
  <c r="Y23" i="5"/>
  <c r="G39" i="48" s="1"/>
  <c r="Y9" i="5"/>
  <c r="T9" i="5"/>
  <c r="Y7" i="5"/>
  <c r="T7" i="5"/>
  <c r="AZ22" i="16"/>
  <c r="AI27" i="15"/>
  <c r="AD27" i="15"/>
  <c r="CF8" i="20"/>
  <c r="G13" i="48" s="1"/>
  <c r="BN8" i="20"/>
  <c r="F13" i="48" s="1"/>
  <c r="N6" i="31"/>
  <c r="I6" i="31"/>
  <c r="X7" i="22"/>
  <c r="S7" i="22"/>
  <c r="AQ23" i="50"/>
  <c r="AK23" i="50"/>
  <c r="AE28" i="9"/>
  <c r="AE27" i="9"/>
  <c r="Z28" i="9"/>
  <c r="BN28" i="9" s="1"/>
  <c r="Z27" i="9"/>
  <c r="CF19" i="20"/>
  <c r="BN19" i="20"/>
  <c r="AQ19" i="16"/>
  <c r="DS19" i="16"/>
  <c r="M31" i="55" s="1"/>
  <c r="DK19" i="16"/>
  <c r="L31" i="55" s="1"/>
  <c r="AZ20" i="16"/>
  <c r="AZ19" i="16"/>
  <c r="H31" i="55" s="1"/>
  <c r="AF11" i="35"/>
  <c r="AA11" i="35"/>
  <c r="AQ26" i="50"/>
  <c r="AQ24" i="50"/>
  <c r="AK26" i="50"/>
  <c r="AK24" i="50"/>
  <c r="AF16" i="35"/>
  <c r="AF15" i="35"/>
  <c r="AF14" i="35"/>
  <c r="AA16" i="35"/>
  <c r="AA15" i="35"/>
  <c r="AA14" i="35"/>
  <c r="AC15" i="4"/>
  <c r="H25" i="46" s="1"/>
  <c r="X15" i="4"/>
  <c r="G25" i="46" s="1"/>
  <c r="AD19" i="15"/>
  <c r="AI19" i="15"/>
  <c r="AI22" i="15"/>
  <c r="G17" i="54" s="1"/>
  <c r="AD22" i="15"/>
  <c r="F17" i="54" s="1"/>
  <c r="AZ15" i="16"/>
  <c r="H23" i="55" s="1"/>
  <c r="AE13" i="8"/>
  <c r="AE12" i="8"/>
  <c r="Z13" i="8"/>
  <c r="Z12" i="8"/>
  <c r="AC16" i="4"/>
  <c r="X16" i="4"/>
  <c r="CF16" i="20"/>
  <c r="G23" i="48" s="1"/>
  <c r="BN16" i="20"/>
  <c r="H15" i="19"/>
  <c r="AI6" i="33"/>
  <c r="AP6" i="33"/>
  <c r="AP8" i="33"/>
  <c r="AP7" i="33"/>
  <c r="G14" i="48" s="1"/>
  <c r="AP5" i="33"/>
  <c r="G9" i="48" s="1"/>
  <c r="AI8" i="33"/>
  <c r="AI7" i="33"/>
  <c r="F14" i="48" s="1"/>
  <c r="AI5" i="33"/>
  <c r="F9" i="48" s="1"/>
  <c r="AP13" i="33"/>
  <c r="AI13" i="33"/>
  <c r="AQ10" i="17"/>
  <c r="H16" i="55" s="1"/>
  <c r="AJ12" i="17"/>
  <c r="CH12" i="17" s="1"/>
  <c r="AJ10" i="17"/>
  <c r="G16" i="55" s="1"/>
  <c r="AJ7" i="17"/>
  <c r="AQ22" i="18"/>
  <c r="AQ8" i="18"/>
  <c r="AJ22" i="18"/>
  <c r="AJ8" i="18"/>
  <c r="J14" i="8"/>
  <c r="BH14" i="8" s="1"/>
  <c r="U17" i="18"/>
  <c r="M17" i="18"/>
  <c r="T7" i="33"/>
  <c r="E14" i="48" s="1"/>
  <c r="U15" i="18"/>
  <c r="M14" i="18"/>
  <c r="U14" i="18"/>
  <c r="U13" i="18"/>
  <c r="U19" i="18"/>
  <c r="U11" i="18"/>
  <c r="O15" i="8"/>
  <c r="O14" i="8"/>
  <c r="O13" i="8"/>
  <c r="O12" i="8"/>
  <c r="O11" i="8"/>
  <c r="O10" i="8"/>
  <c r="O9" i="8"/>
  <c r="O8" i="8"/>
  <c r="O7" i="8"/>
  <c r="O6" i="8"/>
  <c r="L8" i="15"/>
  <c r="D7" i="54" s="1"/>
  <c r="L19" i="15"/>
  <c r="S19" i="15"/>
  <c r="O12" i="35"/>
  <c r="J18" i="35"/>
  <c r="O18" i="35"/>
  <c r="O13" i="35"/>
  <c r="S17" i="50"/>
  <c r="S10" i="50"/>
  <c r="E8" i="54" s="1"/>
  <c r="L10" i="50"/>
  <c r="D8" i="54" s="1"/>
  <c r="S11" i="50"/>
  <c r="S25" i="50"/>
  <c r="L25" i="50"/>
  <c r="S24" i="50"/>
  <c r="L24" i="50"/>
  <c r="Y22" i="16"/>
  <c r="O22" i="16"/>
  <c r="L18" i="15"/>
  <c r="S18" i="15"/>
  <c r="S9" i="15"/>
  <c r="L9" i="15"/>
  <c r="O13" i="52"/>
  <c r="Z13" i="52"/>
  <c r="K23" i="5"/>
  <c r="G23" i="5"/>
  <c r="K19" i="5"/>
  <c r="K9" i="5"/>
  <c r="K7" i="5"/>
  <c r="G7" i="5"/>
  <c r="L28" i="15"/>
  <c r="S28" i="15"/>
  <c r="E33" i="54" s="1"/>
  <c r="S23" i="15"/>
  <c r="E27" i="54" s="1"/>
  <c r="S14" i="15"/>
  <c r="S12" i="15"/>
  <c r="L25" i="15"/>
  <c r="S25" i="15"/>
  <c r="E44" i="54" s="1"/>
  <c r="S8" i="15"/>
  <c r="E7" i="54" s="1"/>
  <c r="S26" i="15"/>
  <c r="L26" i="15"/>
  <c r="M10" i="13"/>
  <c r="R13" i="40"/>
  <c r="K13" i="40"/>
  <c r="R12" i="40"/>
  <c r="K12" i="40"/>
  <c r="R10" i="40"/>
  <c r="K10" i="40"/>
  <c r="R9" i="40"/>
  <c r="K9" i="40"/>
  <c r="R8" i="40"/>
  <c r="K8" i="40"/>
  <c r="S22" i="20"/>
  <c r="AI22" i="20"/>
  <c r="AI15" i="20"/>
  <c r="S15" i="20"/>
  <c r="O14" i="35"/>
  <c r="O10" i="35"/>
  <c r="O15" i="35"/>
  <c r="J15" i="35"/>
  <c r="S16" i="50"/>
  <c r="S8" i="50"/>
  <c r="E23" i="54" s="1"/>
  <c r="J12" i="8"/>
  <c r="M12" i="13"/>
  <c r="I12" i="13"/>
  <c r="Z21" i="52"/>
  <c r="E9" i="54" s="1"/>
  <c r="O21" i="52"/>
  <c r="Z23" i="52"/>
  <c r="O23" i="52"/>
  <c r="Z18" i="52"/>
  <c r="O18" i="52"/>
  <c r="M14" i="12"/>
  <c r="F45" i="46" s="1"/>
  <c r="I14" i="12"/>
  <c r="E45" i="46" s="1"/>
  <c r="J9" i="10"/>
  <c r="AQ9" i="10" s="1"/>
  <c r="O9" i="10"/>
  <c r="P10" i="36"/>
  <c r="P8" i="36"/>
  <c r="K10" i="36"/>
  <c r="AY10" i="36" s="1"/>
  <c r="K8" i="36"/>
  <c r="AZ15" i="13"/>
  <c r="Z14" i="52"/>
  <c r="M11" i="13"/>
  <c r="M9" i="13"/>
  <c r="M8" i="12"/>
  <c r="DT6" i="16"/>
  <c r="Y14" i="16"/>
  <c r="Y12" i="16"/>
  <c r="F7" i="55" s="1"/>
  <c r="O14" i="16"/>
  <c r="O12" i="16"/>
  <c r="AE16" i="50"/>
  <c r="BG11" i="50"/>
  <c r="AF13" i="54"/>
  <c r="AG13" i="54" s="1"/>
  <c r="AF12" i="54"/>
  <c r="AG12" i="54" s="1"/>
  <c r="AO7" i="12"/>
  <c r="AT14" i="35"/>
  <c r="BS8" i="17"/>
  <c r="O24" i="55" s="1"/>
  <c r="BK8" i="17"/>
  <c r="N24" i="55" s="1"/>
  <c r="BS11" i="17"/>
  <c r="O8" i="55" s="1"/>
  <c r="BK11" i="17"/>
  <c r="N8" i="55" s="1"/>
  <c r="BS17" i="18"/>
  <c r="CH17" i="18" s="1"/>
  <c r="BK17" i="18"/>
  <c r="BK14" i="18"/>
  <c r="BK15" i="18"/>
  <c r="BS21" i="18"/>
  <c r="CH21" i="18" s="1"/>
  <c r="BK21" i="18"/>
  <c r="BS10" i="18"/>
  <c r="CH10" i="18" s="1"/>
  <c r="BS20" i="18"/>
  <c r="CH20" i="18" s="1"/>
  <c r="BS19" i="18"/>
  <c r="CH19" i="18" s="1"/>
  <c r="BK20" i="18"/>
  <c r="BK19" i="18"/>
  <c r="BS16" i="18"/>
  <c r="CH16" i="18" s="1"/>
  <c r="BS15" i="18"/>
  <c r="BS14" i="18"/>
  <c r="AS8" i="8"/>
  <c r="AY14" i="35"/>
  <c r="AY9" i="35"/>
  <c r="BM17" i="50"/>
  <c r="BM8" i="50"/>
  <c r="BM24" i="50"/>
  <c r="BG24" i="50"/>
  <c r="BA8" i="15"/>
  <c r="O7" i="54" s="1"/>
  <c r="AM23" i="5"/>
  <c r="AI23" i="5"/>
  <c r="AM22" i="5"/>
  <c r="AI22" i="5"/>
  <c r="AM19" i="5"/>
  <c r="AI19" i="5"/>
  <c r="AM16" i="5"/>
  <c r="AI16" i="5"/>
  <c r="AM12" i="5"/>
  <c r="O17" i="48" s="1"/>
  <c r="AI12" i="5"/>
  <c r="N17" i="48" s="1"/>
  <c r="BA23" i="15"/>
  <c r="O27" i="54" s="1"/>
  <c r="AU23" i="15"/>
  <c r="N27" i="54" s="1"/>
  <c r="AU12" i="15"/>
  <c r="BB11" i="4"/>
  <c r="AW11" i="4"/>
  <c r="BB10" i="4"/>
  <c r="AW10" i="4"/>
  <c r="BA19" i="15"/>
  <c r="AU19" i="15"/>
  <c r="BA22" i="15"/>
  <c r="AU22" i="15"/>
  <c r="N17" i="54" s="1"/>
  <c r="BA14" i="15"/>
  <c r="AU14" i="15"/>
  <c r="BA12" i="15"/>
  <c r="BA10" i="15"/>
  <c r="AU10" i="15"/>
  <c r="BA6" i="15"/>
  <c r="BB15" i="4"/>
  <c r="P25" i="46" s="1"/>
  <c r="AW15" i="4"/>
  <c r="O25" i="46" s="1"/>
  <c r="BB7" i="4"/>
  <c r="P17" i="46" s="1"/>
  <c r="AS12" i="8"/>
  <c r="AN12" i="8"/>
  <c r="AS9" i="8"/>
  <c r="AN9" i="8"/>
  <c r="AS7" i="8"/>
  <c r="AN7" i="8"/>
  <c r="AN13" i="8"/>
  <c r="AS13" i="8"/>
  <c r="AS10" i="8"/>
  <c r="AN10" i="8"/>
  <c r="AS11" i="8"/>
  <c r="AN11" i="8"/>
  <c r="AS6" i="8"/>
  <c r="AN6" i="8"/>
  <c r="DC15" i="16"/>
  <c r="O23" i="55" s="1"/>
  <c r="CR15" i="16"/>
  <c r="N23" i="55" s="1"/>
  <c r="FH22" i="20"/>
  <c r="ER22" i="20"/>
  <c r="FH15" i="20"/>
  <c r="ER15" i="20"/>
  <c r="AY15" i="35"/>
  <c r="AT15" i="35"/>
  <c r="AY12" i="35"/>
  <c r="AT12" i="35"/>
  <c r="AY11" i="35"/>
  <c r="AT11" i="35"/>
  <c r="AY10" i="35"/>
  <c r="AT10" i="35"/>
  <c r="AY16" i="35"/>
  <c r="AT16" i="35"/>
  <c r="AY13" i="35"/>
  <c r="AT13" i="35"/>
  <c r="BM16" i="50"/>
  <c r="BG16" i="50"/>
  <c r="BM11" i="50"/>
  <c r="BM12" i="50"/>
  <c r="BG12" i="50"/>
  <c r="BM10" i="50"/>
  <c r="BC11" i="9"/>
  <c r="P26" i="46" s="1"/>
  <c r="AX11" i="9"/>
  <c r="BC6" i="9"/>
  <c r="P18" i="46" s="1"/>
  <c r="AO13" i="12"/>
  <c r="AK13" i="12"/>
  <c r="CM21" i="52"/>
  <c r="CC21" i="52"/>
  <c r="CM15" i="52"/>
  <c r="CC15" i="52"/>
  <c r="CM26" i="52"/>
  <c r="CC26" i="52"/>
  <c r="CM18" i="52"/>
  <c r="CC18" i="52"/>
  <c r="AF19" i="54" s="1"/>
  <c r="AG19" i="54" s="1"/>
  <c r="CM10" i="52"/>
  <c r="AM12" i="13"/>
  <c r="AI12" i="13"/>
  <c r="AM10" i="13"/>
  <c r="AI10" i="13"/>
  <c r="DC11" i="16"/>
  <c r="CR11" i="16"/>
  <c r="DC7" i="16"/>
  <c r="CR7" i="16"/>
  <c r="FH16" i="20"/>
  <c r="ER16" i="20"/>
  <c r="AP8" i="36"/>
  <c r="AK8" i="36"/>
  <c r="AP6" i="36"/>
  <c r="AK6" i="36"/>
  <c r="DC16" i="16"/>
  <c r="CR16" i="16"/>
  <c r="AM9" i="13"/>
  <c r="AI9" i="13"/>
  <c r="AM11" i="13"/>
  <c r="AI11" i="13"/>
  <c r="AM13" i="13"/>
  <c r="AI13" i="13"/>
  <c r="CM14" i="52"/>
  <c r="CC14" i="52"/>
  <c r="AO6" i="12"/>
  <c r="BG16" i="35"/>
  <c r="BG13" i="8"/>
  <c r="AR7" i="25"/>
  <c r="AF7" i="19"/>
  <c r="AB7" i="33"/>
  <c r="AB5" i="33"/>
  <c r="AC19" i="18"/>
  <c r="AC11" i="18"/>
  <c r="AC10" i="18"/>
  <c r="AC15" i="17"/>
  <c r="AC11" i="17"/>
  <c r="AC9" i="17"/>
  <c r="AH20" i="16"/>
  <c r="AH16" i="16"/>
  <c r="AH15" i="16"/>
  <c r="AH12" i="16"/>
  <c r="AQ22" i="16"/>
  <c r="AQ20" i="16"/>
  <c r="AQ18" i="16"/>
  <c r="AQ17" i="16"/>
  <c r="AQ16" i="16"/>
  <c r="AQ15" i="16"/>
  <c r="G23" i="55" s="1"/>
  <c r="AQ14" i="16"/>
  <c r="AQ13" i="16"/>
  <c r="G15" i="55" s="1"/>
  <c r="AQ12" i="16"/>
  <c r="G7" i="55" s="1"/>
  <c r="AQ10" i="16"/>
  <c r="DT10" i="16" s="1"/>
  <c r="AQ9" i="16"/>
  <c r="DT9" i="16" s="1"/>
  <c r="AQ8" i="16"/>
  <c r="DT8" i="16" s="1"/>
  <c r="AV29" i="20"/>
  <c r="GQ29" i="20" s="1"/>
  <c r="AV26" i="20"/>
  <c r="GQ26" i="20" s="1"/>
  <c r="AV23" i="20"/>
  <c r="AV22" i="20"/>
  <c r="AV21" i="20"/>
  <c r="GQ21" i="20" s="1"/>
  <c r="AV20" i="20"/>
  <c r="GQ20" i="20" s="1"/>
  <c r="AV19" i="20"/>
  <c r="AV18" i="20"/>
  <c r="GQ18" i="20" s="1"/>
  <c r="AV17" i="20"/>
  <c r="AV16" i="20"/>
  <c r="AV15" i="20"/>
  <c r="AV14" i="20"/>
  <c r="AV13" i="20"/>
  <c r="AV12" i="20"/>
  <c r="AV11" i="20"/>
  <c r="AV10" i="20"/>
  <c r="AV9" i="20"/>
  <c r="AV8" i="20"/>
  <c r="AV7" i="20"/>
  <c r="Q6" i="12"/>
  <c r="U16" i="9"/>
  <c r="BN16" i="9" s="1"/>
  <c r="U15" i="9"/>
  <c r="U14" i="9"/>
  <c r="U13" i="9"/>
  <c r="BN13" i="9" s="1"/>
  <c r="U12" i="9"/>
  <c r="BN12" i="9" s="1"/>
  <c r="U11" i="9"/>
  <c r="U10" i="9"/>
  <c r="BN10" i="9" s="1"/>
  <c r="U9" i="9"/>
  <c r="BN9" i="9" s="1"/>
  <c r="U8" i="9"/>
  <c r="U7" i="9"/>
  <c r="U6" i="9"/>
  <c r="I18" i="46" s="1"/>
  <c r="U5" i="9"/>
  <c r="S27" i="4"/>
  <c r="S26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I17" i="46" s="1"/>
  <c r="S6" i="4"/>
  <c r="X7" i="4"/>
  <c r="G17" i="46" s="1"/>
  <c r="X8" i="4"/>
  <c r="X11" i="4"/>
  <c r="O6" i="5"/>
  <c r="O9" i="5"/>
  <c r="O11" i="5"/>
  <c r="O12" i="5"/>
  <c r="O16" i="5"/>
  <c r="O19" i="5"/>
  <c r="O28" i="5"/>
  <c r="O30" i="5"/>
  <c r="N6" i="22"/>
  <c r="Z7" i="21"/>
  <c r="Z9" i="21"/>
  <c r="Z12" i="21"/>
  <c r="Z13" i="21"/>
  <c r="Z16" i="21"/>
  <c r="V14" i="35"/>
  <c r="V13" i="35"/>
  <c r="V12" i="35"/>
  <c r="V11" i="35"/>
  <c r="V7" i="35"/>
  <c r="V10" i="35"/>
  <c r="V18" i="35"/>
  <c r="T5" i="36"/>
  <c r="Q6" i="13"/>
  <c r="Q7" i="13"/>
  <c r="Q9" i="13"/>
  <c r="Q10" i="13"/>
  <c r="Q11" i="13"/>
  <c r="U5" i="8"/>
  <c r="U6" i="8"/>
  <c r="U9" i="8"/>
  <c r="U10" i="8"/>
  <c r="AE13" i="50"/>
  <c r="H13" i="54" s="1"/>
  <c r="AF6" i="10"/>
  <c r="AT22" i="52"/>
  <c r="AE8" i="50"/>
  <c r="H23" i="54" s="1"/>
  <c r="AE12" i="50"/>
  <c r="AE14" i="50"/>
  <c r="AE23" i="50"/>
  <c r="AE31" i="50"/>
  <c r="AT14" i="52"/>
  <c r="AT15" i="52"/>
  <c r="AT19" i="52"/>
  <c r="Y16" i="15"/>
  <c r="Y30" i="15"/>
  <c r="Y17" i="15"/>
  <c r="Y14" i="15"/>
  <c r="Y11" i="15"/>
  <c r="H12" i="54" s="1"/>
  <c r="Y10" i="15"/>
  <c r="GQ22" i="20" l="1"/>
  <c r="F23" i="48"/>
  <c r="GQ19" i="20"/>
  <c r="GQ28" i="20"/>
  <c r="Q46" i="46"/>
  <c r="O26" i="46"/>
  <c r="BN11" i="9"/>
  <c r="BN27" i="9"/>
  <c r="Q26" i="46"/>
  <c r="O19" i="54"/>
  <c r="O17" i="54"/>
  <c r="D44" i="54"/>
  <c r="D33" i="54"/>
  <c r="CH13" i="17"/>
  <c r="L32" i="55"/>
  <c r="AY23" i="5"/>
  <c r="AY24" i="5"/>
  <c r="F22" i="48"/>
  <c r="P22" i="48" s="1"/>
  <c r="AY22" i="5"/>
  <c r="CH15" i="18"/>
  <c r="CH25" i="18"/>
  <c r="Q26" i="55"/>
  <c r="R26" i="55" s="1"/>
  <c r="R18" i="55"/>
  <c r="Q45" i="46"/>
  <c r="D9" i="54"/>
  <c r="DH13" i="52"/>
  <c r="DH18" i="52"/>
  <c r="DH23" i="52"/>
  <c r="CF13" i="40"/>
  <c r="BM23" i="4"/>
  <c r="I50" i="46"/>
  <c r="Q50" i="46" s="1"/>
  <c r="DT7" i="16"/>
  <c r="DT11" i="16"/>
  <c r="G31" i="55"/>
  <c r="E7" i="55"/>
  <c r="CF12" i="40"/>
  <c r="CF9" i="40"/>
  <c r="P39" i="48"/>
  <c r="BM17" i="35"/>
  <c r="CF10" i="40"/>
  <c r="CF8" i="40"/>
  <c r="AY6" i="36"/>
  <c r="BM16" i="35"/>
  <c r="AT8" i="22"/>
  <c r="AF21" i="19"/>
  <c r="AT7" i="22"/>
  <c r="P29" i="54"/>
  <c r="P28" i="54"/>
  <c r="P24" i="54"/>
  <c r="P39" i="54"/>
  <c r="P40" i="54"/>
  <c r="AH103" i="46"/>
  <c r="AI103" i="46"/>
  <c r="AQ11" i="50"/>
  <c r="AI12" i="15"/>
  <c r="AD12" i="15"/>
  <c r="AR12" i="12"/>
  <c r="CQ20" i="52"/>
  <c r="DH20" i="52" s="1"/>
  <c r="CQ15" i="52"/>
  <c r="Y12" i="50"/>
  <c r="BO24" i="15"/>
  <c r="BO30" i="15"/>
  <c r="Q46" i="55"/>
  <c r="Q44" i="55"/>
  <c r="Q38" i="55"/>
  <c r="AX7" i="5"/>
  <c r="AT12" i="5"/>
  <c r="AT9" i="5"/>
  <c r="BW16" i="15"/>
  <c r="BS16" i="15"/>
  <c r="BW20" i="15"/>
  <c r="BS20" i="15"/>
  <c r="CG11" i="18"/>
  <c r="BZ11" i="18"/>
  <c r="AE10" i="19"/>
  <c r="Z10" i="19"/>
  <c r="AX6" i="36"/>
  <c r="AX7" i="36"/>
  <c r="AX8" i="36"/>
  <c r="AT6" i="36"/>
  <c r="AT7" i="36"/>
  <c r="AT8" i="36"/>
  <c r="AY8" i="36" s="1"/>
  <c r="AY9" i="13"/>
  <c r="AY10" i="13"/>
  <c r="AY12" i="13"/>
  <c r="AY13" i="13"/>
  <c r="AT13" i="13"/>
  <c r="AZ13" i="13" s="1"/>
  <c r="AT12" i="13"/>
  <c r="AT10" i="13"/>
  <c r="AT9" i="13"/>
  <c r="AZ7" i="12"/>
  <c r="AV7" i="12"/>
  <c r="GP12" i="20"/>
  <c r="GP11" i="20"/>
  <c r="GP23" i="20"/>
  <c r="FY23" i="20"/>
  <c r="BG16" i="8"/>
  <c r="BB16" i="8"/>
  <c r="BM24" i="4"/>
  <c r="BL27" i="4"/>
  <c r="BG27" i="4"/>
  <c r="AX12" i="5"/>
  <c r="AX22" i="5"/>
  <c r="AT22" i="5"/>
  <c r="AT7" i="5"/>
  <c r="AY7" i="5" s="1"/>
  <c r="AT11" i="5"/>
  <c r="AX30" i="5"/>
  <c r="AT30" i="5"/>
  <c r="Y10" i="7"/>
  <c r="Y9" i="7"/>
  <c r="DS15" i="16"/>
  <c r="M23" i="55" s="1"/>
  <c r="DK15" i="16"/>
  <c r="L23" i="55" s="1"/>
  <c r="DG16" i="52"/>
  <c r="DG26" i="52"/>
  <c r="DG21" i="52"/>
  <c r="CY16" i="52"/>
  <c r="CY26" i="52"/>
  <c r="CY21" i="52"/>
  <c r="AM6" i="31"/>
  <c r="AH6" i="31"/>
  <c r="AN6" i="31" s="1"/>
  <c r="CB9" i="21"/>
  <c r="CB8" i="21"/>
  <c r="BW9" i="21"/>
  <c r="BW8" i="21"/>
  <c r="BW23" i="50"/>
  <c r="BR23" i="50"/>
  <c r="BW13" i="50"/>
  <c r="BW11" i="50"/>
  <c r="BW10" i="50"/>
  <c r="BW19" i="50"/>
  <c r="BR19" i="50"/>
  <c r="BG13" i="35"/>
  <c r="BL18" i="35"/>
  <c r="BM18" i="35" s="1"/>
  <c r="BL16" i="35"/>
  <c r="BL15" i="35"/>
  <c r="BL14" i="35"/>
  <c r="BL13" i="35"/>
  <c r="BL12" i="35"/>
  <c r="BL11" i="35"/>
  <c r="BL10" i="35"/>
  <c r="BL9" i="35"/>
  <c r="BL8" i="35"/>
  <c r="BL7" i="35"/>
  <c r="BG15" i="35"/>
  <c r="BG12" i="35"/>
  <c r="BG11" i="35"/>
  <c r="BG10" i="35"/>
  <c r="BG7" i="35"/>
  <c r="BM7" i="9"/>
  <c r="BM6" i="9"/>
  <c r="M18" i="46" s="1"/>
  <c r="BM5" i="9"/>
  <c r="BH7" i="9"/>
  <c r="BH6" i="9"/>
  <c r="L18" i="46" s="1"/>
  <c r="BH5" i="9"/>
  <c r="BW14" i="50"/>
  <c r="BR13" i="50"/>
  <c r="BR11" i="50"/>
  <c r="BR10" i="50"/>
  <c r="BR14" i="50"/>
  <c r="GP19" i="20"/>
  <c r="FY19" i="20"/>
  <c r="BW8" i="15"/>
  <c r="M7" i="54" s="1"/>
  <c r="BW11" i="15"/>
  <c r="M12" i="54" s="1"/>
  <c r="BW12" i="15"/>
  <c r="BW22" i="15"/>
  <c r="M17" i="54" s="1"/>
  <c r="BS8" i="15"/>
  <c r="L7" i="54" s="1"/>
  <c r="BS11" i="15"/>
  <c r="L12" i="54" s="1"/>
  <c r="BS12" i="15"/>
  <c r="BS22" i="15"/>
  <c r="L17" i="54" s="1"/>
  <c r="DS12" i="16"/>
  <c r="M7" i="55" s="1"/>
  <c r="DS13" i="16"/>
  <c r="M15" i="55" s="1"/>
  <c r="DS14" i="16"/>
  <c r="DS17" i="16"/>
  <c r="DK12" i="16"/>
  <c r="L7" i="55" s="1"/>
  <c r="DK13" i="16"/>
  <c r="L15" i="55" s="1"/>
  <c r="DK14" i="16"/>
  <c r="DK17" i="16"/>
  <c r="BG20" i="8"/>
  <c r="BH20" i="8" s="1"/>
  <c r="BG5" i="8"/>
  <c r="BG6" i="8"/>
  <c r="BG9" i="8"/>
  <c r="BG10" i="8"/>
  <c r="BG12" i="8"/>
  <c r="BB5" i="8"/>
  <c r="BB6" i="8"/>
  <c r="BB9" i="8"/>
  <c r="BB10" i="8"/>
  <c r="BB12" i="8"/>
  <c r="BB13" i="8"/>
  <c r="BL26" i="4"/>
  <c r="BL16" i="4"/>
  <c r="BL15" i="4"/>
  <c r="M25" i="46" s="1"/>
  <c r="BL8" i="4"/>
  <c r="BL7" i="4"/>
  <c r="M17" i="46" s="1"/>
  <c r="BG8" i="4"/>
  <c r="BG7" i="4"/>
  <c r="L17" i="46" s="1"/>
  <c r="BG15" i="4"/>
  <c r="L25" i="46" s="1"/>
  <c r="BG16" i="4"/>
  <c r="BG26" i="4"/>
  <c r="AE20" i="19"/>
  <c r="AE19" i="19"/>
  <c r="Z20" i="19"/>
  <c r="Z19" i="19"/>
  <c r="GP16" i="20"/>
  <c r="FY16" i="20"/>
  <c r="P23" i="48" s="1"/>
  <c r="FY11" i="20"/>
  <c r="Z16" i="19"/>
  <c r="Z11" i="19"/>
  <c r="AE11" i="19"/>
  <c r="AE16" i="19"/>
  <c r="AE12" i="19"/>
  <c r="Z12" i="19"/>
  <c r="CF13" i="33"/>
  <c r="BY13" i="33"/>
  <c r="CG8" i="17"/>
  <c r="M24" i="55" s="1"/>
  <c r="BZ8" i="17"/>
  <c r="CG7" i="17"/>
  <c r="CG11" i="17"/>
  <c r="M8" i="55" s="1"/>
  <c r="CG10" i="17"/>
  <c r="M16" i="55" s="1"/>
  <c r="BZ11" i="17"/>
  <c r="L8" i="55" s="1"/>
  <c r="BZ10" i="17"/>
  <c r="BZ9" i="17"/>
  <c r="CG9" i="17"/>
  <c r="BZ7" i="17"/>
  <c r="CG22" i="18"/>
  <c r="BZ22" i="18"/>
  <c r="BZ8" i="18"/>
  <c r="BZ10" i="18"/>
  <c r="AF12" i="35"/>
  <c r="AA12" i="35"/>
  <c r="AF13" i="35"/>
  <c r="AA13" i="35"/>
  <c r="AA10" i="13"/>
  <c r="V10" i="13"/>
  <c r="AE9" i="8"/>
  <c r="Z9" i="8"/>
  <c r="AE6" i="8"/>
  <c r="Z6" i="8"/>
  <c r="AQ7" i="18"/>
  <c r="AJ7" i="18"/>
  <c r="AO11" i="15"/>
  <c r="J12" i="54" s="1"/>
  <c r="BA21" i="50"/>
  <c r="AI9" i="8"/>
  <c r="AC14" i="12"/>
  <c r="AX26" i="18"/>
  <c r="AX23" i="18"/>
  <c r="AX22" i="18"/>
  <c r="AX20" i="18"/>
  <c r="AX19" i="18"/>
  <c r="AX18" i="18"/>
  <c r="AX17" i="18"/>
  <c r="AX16" i="18"/>
  <c r="AX15" i="18"/>
  <c r="AX14" i="18"/>
  <c r="CH14" i="18" s="1"/>
  <c r="BC7" i="21"/>
  <c r="BC12" i="21"/>
  <c r="BC13" i="21"/>
  <c r="DS9" i="20"/>
  <c r="DS15" i="20"/>
  <c r="GQ15" i="20" s="1"/>
  <c r="BW16" i="16"/>
  <c r="BS19" i="52"/>
  <c r="DH19" i="52" s="1"/>
  <c r="BS22" i="52"/>
  <c r="DH22" i="52" s="1"/>
  <c r="BS21" i="52"/>
  <c r="BS16" i="52"/>
  <c r="BS10" i="52"/>
  <c r="BA16" i="50"/>
  <c r="BA10" i="50"/>
  <c r="BA12" i="50"/>
  <c r="BA11" i="50"/>
  <c r="BA8" i="50"/>
  <c r="BA7" i="50"/>
  <c r="BA13" i="50"/>
  <c r="BA17" i="50"/>
  <c r="AO14" i="15"/>
  <c r="AO12" i="15"/>
  <c r="AO6" i="15"/>
  <c r="AO8" i="15"/>
  <c r="J7" i="54" s="1"/>
  <c r="AE12" i="13"/>
  <c r="AZ12" i="13" s="1"/>
  <c r="AE11" i="13"/>
  <c r="AE10" i="13"/>
  <c r="AE9" i="13"/>
  <c r="AO15" i="35"/>
  <c r="AO9" i="35"/>
  <c r="AO14" i="35"/>
  <c r="AO12" i="35"/>
  <c r="AO10" i="35"/>
  <c r="AO13" i="35"/>
  <c r="AI10" i="8"/>
  <c r="AI6" i="8"/>
  <c r="AI8" i="8"/>
  <c r="J16" i="8"/>
  <c r="J19" i="8"/>
  <c r="BH19" i="8" s="1"/>
  <c r="J13" i="8"/>
  <c r="J18" i="8"/>
  <c r="J17" i="8"/>
  <c r="AI11" i="8"/>
  <c r="AI18" i="8"/>
  <c r="AI17" i="8"/>
  <c r="AI16" i="8"/>
  <c r="AI13" i="8"/>
  <c r="AI12" i="8"/>
  <c r="AC9" i="12"/>
  <c r="AC6" i="12"/>
  <c r="AC7" i="12"/>
  <c r="AN14" i="9"/>
  <c r="AN6" i="9"/>
  <c r="K18" i="46" s="1"/>
  <c r="AG10" i="4"/>
  <c r="AG7" i="4"/>
  <c r="K17" i="46" s="1"/>
  <c r="AE12" i="5"/>
  <c r="AE19" i="5"/>
  <c r="BN7" i="20"/>
  <c r="F8" i="48" s="1"/>
  <c r="BJ15" i="52"/>
  <c r="AA9" i="13"/>
  <c r="V9" i="13"/>
  <c r="CF23" i="20"/>
  <c r="GQ23" i="20" s="1"/>
  <c r="AC11" i="4"/>
  <c r="Y12" i="5"/>
  <c r="T12" i="5"/>
  <c r="X6" i="22"/>
  <c r="S6" i="22"/>
  <c r="AT6" i="22" s="1"/>
  <c r="CF7" i="20"/>
  <c r="G8" i="48" s="1"/>
  <c r="AL9" i="21"/>
  <c r="AF9" i="21"/>
  <c r="AK14" i="50"/>
  <c r="AQ14" i="50"/>
  <c r="AQ13" i="50"/>
  <c r="AK13" i="50"/>
  <c r="AQ12" i="50"/>
  <c r="AK12" i="50"/>
  <c r="AQ19" i="50"/>
  <c r="AK19" i="50"/>
  <c r="AF10" i="35"/>
  <c r="AA10" i="35"/>
  <c r="AI16" i="15"/>
  <c r="AD16" i="15"/>
  <c r="AI11" i="15"/>
  <c r="AD11" i="15"/>
  <c r="AI10" i="15"/>
  <c r="AD10" i="15"/>
  <c r="AZ12" i="16"/>
  <c r="AZ13" i="16"/>
  <c r="H15" i="55" s="1"/>
  <c r="AZ16" i="16"/>
  <c r="AE10" i="8"/>
  <c r="Z10" i="8"/>
  <c r="N20" i="19"/>
  <c r="N19" i="19"/>
  <c r="N15" i="19"/>
  <c r="N13" i="19"/>
  <c r="H13" i="19"/>
  <c r="H20" i="19"/>
  <c r="H19" i="19"/>
  <c r="CF14" i="20"/>
  <c r="BN14" i="20"/>
  <c r="GQ14" i="20" s="1"/>
  <c r="AJ15" i="17"/>
  <c r="CH15" i="17" s="1"/>
  <c r="AQ20" i="18"/>
  <c r="AJ20" i="18"/>
  <c r="M11" i="17"/>
  <c r="M10" i="17"/>
  <c r="O13" i="16"/>
  <c r="J10" i="8"/>
  <c r="L8" i="33"/>
  <c r="M13" i="18"/>
  <c r="M10" i="18"/>
  <c r="M15" i="18"/>
  <c r="M18" i="18"/>
  <c r="M11" i="18"/>
  <c r="M19" i="18"/>
  <c r="J8" i="8"/>
  <c r="J11" i="8"/>
  <c r="L12" i="15"/>
  <c r="L21" i="50"/>
  <c r="L16" i="50"/>
  <c r="L11" i="50"/>
  <c r="L17" i="50"/>
  <c r="L13" i="50"/>
  <c r="D13" i="54" s="1"/>
  <c r="J9" i="35"/>
  <c r="J14" i="35"/>
  <c r="J13" i="35"/>
  <c r="J12" i="35"/>
  <c r="J11" i="35"/>
  <c r="J10" i="35"/>
  <c r="I14" i="9"/>
  <c r="K13" i="21"/>
  <c r="K12" i="21"/>
  <c r="O12" i="52"/>
  <c r="DH12" i="52" s="1"/>
  <c r="I6" i="12"/>
  <c r="I9" i="12"/>
  <c r="I9" i="13"/>
  <c r="I10" i="13"/>
  <c r="I11" i="13"/>
  <c r="O16" i="52"/>
  <c r="O14" i="52"/>
  <c r="DH14" i="52" s="1"/>
  <c r="J7" i="10"/>
  <c r="AQ7" i="10" s="1"/>
  <c r="I19" i="4"/>
  <c r="I16" i="4"/>
  <c r="I13" i="4"/>
  <c r="J9" i="8"/>
  <c r="J7" i="8"/>
  <c r="BH7" i="8" s="1"/>
  <c r="J6" i="8"/>
  <c r="L21" i="15"/>
  <c r="L23" i="15"/>
  <c r="S12" i="20"/>
  <c r="L17" i="15"/>
  <c r="L14" i="15"/>
  <c r="L11" i="15"/>
  <c r="D12" i="54" s="1"/>
  <c r="Y7" i="7"/>
  <c r="Y6" i="7"/>
  <c r="G9" i="5"/>
  <c r="AY9" i="5" s="1"/>
  <c r="G16" i="5"/>
  <c r="G19" i="5"/>
  <c r="G12" i="5"/>
  <c r="G30" i="5"/>
  <c r="GQ16" i="20" l="1"/>
  <c r="GQ11" i="20"/>
  <c r="BN14" i="9"/>
  <c r="Q25" i="46"/>
  <c r="CH7" i="17"/>
  <c r="CH9" i="17"/>
  <c r="CH10" i="17"/>
  <c r="L16" i="55"/>
  <c r="Q16" i="55" s="1"/>
  <c r="R16" i="55" s="1"/>
  <c r="CH8" i="17"/>
  <c r="L24" i="55"/>
  <c r="Q24" i="55" s="1"/>
  <c r="R24" i="55" s="1"/>
  <c r="D17" i="48"/>
  <c r="P17" i="48" s="1"/>
  <c r="AY12" i="5"/>
  <c r="BA7" i="12"/>
  <c r="CH11" i="17"/>
  <c r="DH26" i="52"/>
  <c r="DH21" i="52"/>
  <c r="DH15" i="52"/>
  <c r="E52" i="46"/>
  <c r="Q52" i="46" s="1"/>
  <c r="D14" i="54"/>
  <c r="P14" i="54" s="1"/>
  <c r="DH16" i="52"/>
  <c r="D19" i="54"/>
  <c r="P19" i="54" s="1"/>
  <c r="D27" i="54"/>
  <c r="P27" i="54" s="1"/>
  <c r="P30" i="54" s="1"/>
  <c r="H7" i="55"/>
  <c r="Q7" i="55" s="1"/>
  <c r="BM11" i="35"/>
  <c r="BH13" i="8"/>
  <c r="R38" i="55"/>
  <c r="R41" i="55" s="1"/>
  <c r="Q94" i="46"/>
  <c r="BM15" i="35"/>
  <c r="BM10" i="35"/>
  <c r="BM12" i="35"/>
  <c r="BM13" i="35"/>
  <c r="BM14" i="35"/>
  <c r="AY7" i="36"/>
  <c r="P41" i="54"/>
  <c r="P42" i="54" s="1"/>
  <c r="P34" i="54"/>
  <c r="AZ10" i="13"/>
  <c r="AZ9" i="13"/>
  <c r="AZ11" i="13"/>
  <c r="BH17" i="8"/>
  <c r="BM26" i="4"/>
  <c r="AF16" i="19"/>
  <c r="AF20" i="19"/>
  <c r="AF19" i="19"/>
  <c r="AF12" i="19"/>
  <c r="Q10" i="55"/>
  <c r="R10" i="55" s="1"/>
  <c r="Q8" i="55"/>
  <c r="R8" i="55" s="1"/>
  <c r="AF53" i="54"/>
  <c r="BH11" i="8"/>
  <c r="BH18" i="8"/>
  <c r="BH6" i="8"/>
  <c r="BH16" i="8"/>
  <c r="BH9" i="8"/>
  <c r="BH12" i="8"/>
  <c r="BH10" i="8"/>
  <c r="AF38" i="54"/>
  <c r="AG38" i="54" s="1"/>
  <c r="P18" i="54"/>
  <c r="AG17" i="54"/>
  <c r="AG32" i="54"/>
  <c r="AG18" i="54"/>
  <c r="Q41" i="55"/>
  <c r="Q49" i="55"/>
  <c r="Q53" i="55" s="1"/>
  <c r="Q47" i="55"/>
  <c r="BM27" i="4"/>
  <c r="P35" i="54"/>
  <c r="AF44" i="54"/>
  <c r="AG44" i="54" s="1"/>
  <c r="AF39" i="54"/>
  <c r="AG39" i="54" s="1"/>
  <c r="P46" i="54"/>
  <c r="AF22" i="54"/>
  <c r="AF25" i="54" s="1"/>
  <c r="AF7" i="54"/>
  <c r="P33" i="54"/>
  <c r="AF42" i="54"/>
  <c r="P56" i="54"/>
  <c r="AF28" i="54"/>
  <c r="AG28" i="54" s="1"/>
  <c r="AF34" i="54"/>
  <c r="AG34" i="54" s="1"/>
  <c r="AF14" i="54"/>
  <c r="P51" i="54"/>
  <c r="AF8" i="54"/>
  <c r="AG8" i="54" s="1"/>
  <c r="AF14" i="48"/>
  <c r="Q32" i="55"/>
  <c r="R32" i="55" s="1"/>
  <c r="AI61" i="46"/>
  <c r="Q31" i="55"/>
  <c r="R31" i="55" s="1"/>
  <c r="Q23" i="55"/>
  <c r="P45" i="54"/>
  <c r="AF48" i="54"/>
  <c r="P44" i="54"/>
  <c r="AF32" i="54"/>
  <c r="AF17" i="54"/>
  <c r="Q15" i="55"/>
  <c r="Y8" i="7"/>
  <c r="BK10" i="18"/>
  <c r="AI10" i="5"/>
  <c r="AT28" i="5"/>
  <c r="AI28" i="5"/>
  <c r="AG7" i="48"/>
  <c r="AG8" i="48"/>
  <c r="AG9" i="48"/>
  <c r="AF10" i="48"/>
  <c r="GP10" i="20"/>
  <c r="GP6" i="20"/>
  <c r="GP7" i="20"/>
  <c r="M8" i="48" s="1"/>
  <c r="GP8" i="20"/>
  <c r="GP9" i="20"/>
  <c r="GP13" i="20"/>
  <c r="FY6" i="20"/>
  <c r="FY7" i="20"/>
  <c r="L8" i="48" s="1"/>
  <c r="FY8" i="20"/>
  <c r="L13" i="48" s="1"/>
  <c r="FY9" i="20"/>
  <c r="FY10" i="20"/>
  <c r="FY12" i="20"/>
  <c r="FY13" i="20"/>
  <c r="AX29" i="5"/>
  <c r="AX28" i="5"/>
  <c r="AT29" i="5"/>
  <c r="AT6" i="5"/>
  <c r="AX6" i="5"/>
  <c r="AX11" i="5"/>
  <c r="AX10" i="5"/>
  <c r="AT10" i="5"/>
  <c r="AX13" i="5"/>
  <c r="AT13" i="5"/>
  <c r="AX16" i="5"/>
  <c r="AT16" i="5"/>
  <c r="AX19" i="5"/>
  <c r="AT19" i="5"/>
  <c r="AX20" i="5"/>
  <c r="AT20" i="5"/>
  <c r="CB7" i="21"/>
  <c r="BW7" i="21"/>
  <c r="BW22" i="50"/>
  <c r="BR22" i="50"/>
  <c r="BW15" i="50"/>
  <c r="BR15" i="50"/>
  <c r="BW18" i="15"/>
  <c r="BS18" i="15"/>
  <c r="CY9" i="52"/>
  <c r="CY11" i="52"/>
  <c r="DG11" i="52"/>
  <c r="DG9" i="52"/>
  <c r="AE8" i="19"/>
  <c r="AE9" i="19"/>
  <c r="AE13" i="19"/>
  <c r="AE14" i="19"/>
  <c r="AE17" i="19"/>
  <c r="AE18" i="19"/>
  <c r="Z8" i="19"/>
  <c r="Z9" i="19"/>
  <c r="Z13" i="19"/>
  <c r="Z14" i="19"/>
  <c r="Z17" i="19"/>
  <c r="Z18" i="19"/>
  <c r="CF5" i="33"/>
  <c r="CF6" i="33"/>
  <c r="CF7" i="33"/>
  <c r="CF8" i="33"/>
  <c r="BY5" i="33"/>
  <c r="BY6" i="33"/>
  <c r="BY7" i="33"/>
  <c r="BY8" i="33"/>
  <c r="CG8" i="33" s="1"/>
  <c r="CG8" i="18"/>
  <c r="CH8" i="18" s="1"/>
  <c r="CG10" i="18"/>
  <c r="DS10" i="20"/>
  <c r="DS7" i="20"/>
  <c r="AF15" i="19"/>
  <c r="AN7" i="9"/>
  <c r="AN5" i="9"/>
  <c r="AO7" i="35"/>
  <c r="AN15" i="9"/>
  <c r="BN15" i="9" s="1"/>
  <c r="AU5" i="33"/>
  <c r="AX11" i="18"/>
  <c r="AX10" i="18"/>
  <c r="AX8" i="18"/>
  <c r="AK7" i="12"/>
  <c r="AK8" i="12"/>
  <c r="AK10" i="12"/>
  <c r="BA10" i="12" s="1"/>
  <c r="AX5" i="9"/>
  <c r="AX6" i="9"/>
  <c r="O18" i="46" s="1"/>
  <c r="AW12" i="4"/>
  <c r="AW8" i="4"/>
  <c r="AW7" i="4"/>
  <c r="O17" i="46" s="1"/>
  <c r="AK5" i="36"/>
  <c r="AI7" i="13"/>
  <c r="AT7" i="35"/>
  <c r="AT8" i="35"/>
  <c r="AT9" i="35"/>
  <c r="BM9" i="35" s="1"/>
  <c r="AN5" i="8"/>
  <c r="AN8" i="8"/>
  <c r="BH8" i="8" s="1"/>
  <c r="AK8" i="53"/>
  <c r="AK7" i="53"/>
  <c r="AI13" i="5"/>
  <c r="AI29" i="5"/>
  <c r="BK7" i="18"/>
  <c r="M7" i="18"/>
  <c r="U7" i="18"/>
  <c r="BK16" i="18"/>
  <c r="CC11" i="52"/>
  <c r="CC10" i="52"/>
  <c r="CC9" i="52"/>
  <c r="BG22" i="50"/>
  <c r="BG8" i="50"/>
  <c r="BG10" i="50"/>
  <c r="BG18" i="50"/>
  <c r="AU18" i="15"/>
  <c r="AU8" i="15"/>
  <c r="N7" i="54" s="1"/>
  <c r="AU6" i="15"/>
  <c r="Y30" i="5"/>
  <c r="T30" i="5"/>
  <c r="AY30" i="5" s="1"/>
  <c r="CF12" i="20"/>
  <c r="BN12" i="20"/>
  <c r="GQ12" i="20" s="1"/>
  <c r="CF10" i="20"/>
  <c r="BN10" i="20"/>
  <c r="CF9" i="20"/>
  <c r="BN9" i="20"/>
  <c r="CF6" i="20"/>
  <c r="G28" i="48" s="1"/>
  <c r="BN6" i="20"/>
  <c r="F28" i="48" s="1"/>
  <c r="AJ11" i="18"/>
  <c r="AQ11" i="18"/>
  <c r="AJ13" i="18"/>
  <c r="AQ13" i="18"/>
  <c r="BJ9" i="52"/>
  <c r="BB9" i="52"/>
  <c r="AA6" i="10"/>
  <c r="W6" i="10"/>
  <c r="AB5" i="36"/>
  <c r="X5" i="36"/>
  <c r="V7" i="13"/>
  <c r="AA7" i="13"/>
  <c r="Y8" i="12"/>
  <c r="U8" i="12"/>
  <c r="Y7" i="12"/>
  <c r="H27" i="46" s="1"/>
  <c r="U7" i="12"/>
  <c r="G27" i="46" s="1"/>
  <c r="Q27" i="46" s="1"/>
  <c r="AC7" i="4"/>
  <c r="H17" i="46" s="1"/>
  <c r="AC8" i="4"/>
  <c r="BN13" i="20"/>
  <c r="CF13" i="20"/>
  <c r="AE5" i="8"/>
  <c r="Z5" i="8"/>
  <c r="T19" i="5"/>
  <c r="AY19" i="5" s="1"/>
  <c r="Y19" i="5"/>
  <c r="T16" i="5"/>
  <c r="T13" i="5"/>
  <c r="T10" i="5"/>
  <c r="T6" i="5"/>
  <c r="Y6" i="5"/>
  <c r="Y10" i="5"/>
  <c r="Y13" i="5"/>
  <c r="Y16" i="5"/>
  <c r="AY16" i="5" s="1"/>
  <c r="Y11" i="5"/>
  <c r="T11" i="5"/>
  <c r="Y21" i="5"/>
  <c r="Y20" i="5"/>
  <c r="T21" i="5"/>
  <c r="AY21" i="5" s="1"/>
  <c r="T20" i="5"/>
  <c r="T28" i="5"/>
  <c r="Y28" i="5"/>
  <c r="G28" i="5"/>
  <c r="K28" i="5"/>
  <c r="Y29" i="5"/>
  <c r="T29" i="5"/>
  <c r="AD6" i="15"/>
  <c r="AI6" i="15"/>
  <c r="AI8" i="15"/>
  <c r="G7" i="54" s="1"/>
  <c r="AD8" i="15"/>
  <c r="F7" i="54" s="1"/>
  <c r="AL7" i="21"/>
  <c r="AF7" i="21"/>
  <c r="AQ15" i="50"/>
  <c r="AK15" i="50"/>
  <c r="S10" i="20"/>
  <c r="AI10" i="20"/>
  <c r="S9" i="20"/>
  <c r="AI9" i="20"/>
  <c r="S8" i="20"/>
  <c r="AI8" i="20"/>
  <c r="E13" i="48" s="1"/>
  <c r="S7" i="20"/>
  <c r="AI7" i="20"/>
  <c r="E8" i="48" s="1"/>
  <c r="S6" i="20"/>
  <c r="AI6" i="20"/>
  <c r="AA8" i="35"/>
  <c r="AF8" i="35"/>
  <c r="AA7" i="35"/>
  <c r="AF7" i="35"/>
  <c r="Z5" i="9"/>
  <c r="Z6" i="9"/>
  <c r="G18" i="46" s="1"/>
  <c r="Z7" i="9"/>
  <c r="AE5" i="9"/>
  <c r="AE6" i="9"/>
  <c r="H18" i="46" s="1"/>
  <c r="AE7" i="9"/>
  <c r="AQ8" i="50"/>
  <c r="N18" i="19"/>
  <c r="H18" i="19"/>
  <c r="H10" i="19"/>
  <c r="H11" i="19"/>
  <c r="N11" i="19"/>
  <c r="N10" i="19"/>
  <c r="N17" i="19"/>
  <c r="H17" i="19"/>
  <c r="N14" i="19"/>
  <c r="H14" i="19"/>
  <c r="N9" i="19"/>
  <c r="H9" i="19"/>
  <c r="AJ12" i="18"/>
  <c r="AQ12" i="18"/>
  <c r="AJ10" i="18"/>
  <c r="AQ10" i="18"/>
  <c r="K18" i="5"/>
  <c r="G18" i="5"/>
  <c r="AY18" i="5" s="1"/>
  <c r="O10" i="52"/>
  <c r="Z10" i="52"/>
  <c r="O9" i="52"/>
  <c r="Z9" i="52"/>
  <c r="J8" i="35"/>
  <c r="O8" i="35"/>
  <c r="O7" i="35"/>
  <c r="J7" i="35"/>
  <c r="I8" i="12"/>
  <c r="Q8" i="12"/>
  <c r="Q10" i="12"/>
  <c r="I19" i="46" s="1"/>
  <c r="I10" i="12"/>
  <c r="L7" i="33"/>
  <c r="D14" i="48" s="1"/>
  <c r="L5" i="33"/>
  <c r="D9" i="48" s="1"/>
  <c r="P9" i="48" s="1"/>
  <c r="L6" i="33"/>
  <c r="K8" i="5"/>
  <c r="E7" i="48" s="1"/>
  <c r="K10" i="5"/>
  <c r="K11" i="5"/>
  <c r="K14" i="5"/>
  <c r="G8" i="5"/>
  <c r="AY8" i="5" s="1"/>
  <c r="G10" i="5"/>
  <c r="G11" i="5"/>
  <c r="G14" i="5"/>
  <c r="K6" i="5"/>
  <c r="G6" i="5"/>
  <c r="AR13" i="25"/>
  <c r="L8" i="50"/>
  <c r="D23" i="54" s="1"/>
  <c r="P23" i="54" s="1"/>
  <c r="Y8" i="50"/>
  <c r="L7" i="15"/>
  <c r="BX7" i="15" s="1"/>
  <c r="S7" i="15"/>
  <c r="L6" i="15"/>
  <c r="S6" i="15"/>
  <c r="E22" i="54" s="1"/>
  <c r="AK6" i="53"/>
  <c r="M6" i="13"/>
  <c r="M7" i="13"/>
  <c r="M8" i="13"/>
  <c r="I6" i="13"/>
  <c r="AZ6" i="13" s="1"/>
  <c r="I7" i="13"/>
  <c r="I8" i="13"/>
  <c r="I8" i="4"/>
  <c r="N8" i="4"/>
  <c r="I7" i="4"/>
  <c r="E17" i="46" s="1"/>
  <c r="N7" i="4"/>
  <c r="F17" i="46" s="1"/>
  <c r="I6" i="4"/>
  <c r="N6" i="4"/>
  <c r="N7" i="9"/>
  <c r="N6" i="9"/>
  <c r="F18" i="46" s="1"/>
  <c r="N5" i="9"/>
  <c r="I7" i="9"/>
  <c r="I6" i="9"/>
  <c r="I5" i="9"/>
  <c r="Q7" i="21"/>
  <c r="K7" i="21"/>
  <c r="K29" i="5"/>
  <c r="G29" i="5"/>
  <c r="O5" i="8"/>
  <c r="J5" i="8"/>
  <c r="K5" i="36"/>
  <c r="P5" i="36"/>
  <c r="O6" i="10"/>
  <c r="J6" i="10"/>
  <c r="AR11" i="25"/>
  <c r="AF13" i="48"/>
  <c r="AF40" i="48"/>
  <c r="AF42" i="48" s="1"/>
  <c r="AF34" i="48"/>
  <c r="AF33" i="48"/>
  <c r="AF36" i="48" s="1"/>
  <c r="AF20" i="48"/>
  <c r="AF27" i="48"/>
  <c r="AF28" i="48"/>
  <c r="AF29" i="48"/>
  <c r="AF22" i="48"/>
  <c r="AF23" i="48"/>
  <c r="AH69" i="46"/>
  <c r="Y17" i="7"/>
  <c r="Z6" i="41"/>
  <c r="Z7" i="41"/>
  <c r="Z8" i="41"/>
  <c r="Z9" i="41"/>
  <c r="Z10" i="41"/>
  <c r="Z11" i="41"/>
  <c r="Z14" i="41"/>
  <c r="Z15" i="41"/>
  <c r="Z16" i="41"/>
  <c r="Z17" i="41"/>
  <c r="Z19" i="41"/>
  <c r="Z21" i="41"/>
  <c r="Z22" i="41"/>
  <c r="Z23" i="41"/>
  <c r="Z24" i="41"/>
  <c r="Z27" i="41"/>
  <c r="Z28" i="41"/>
  <c r="Z29" i="41"/>
  <c r="Z30" i="41"/>
  <c r="Z31" i="41"/>
  <c r="Z33" i="41"/>
  <c r="Z35" i="41"/>
  <c r="Z36" i="41"/>
  <c r="Z37" i="41"/>
  <c r="Z38" i="41"/>
  <c r="Z39" i="41"/>
  <c r="Z43" i="41"/>
  <c r="Z44" i="41"/>
  <c r="Z45" i="41"/>
  <c r="Z46" i="41"/>
  <c r="Z47" i="41"/>
  <c r="Z48" i="41"/>
  <c r="Z50" i="41"/>
  <c r="Z51" i="41"/>
  <c r="Z52" i="41"/>
  <c r="Z53" i="41"/>
  <c r="Z54" i="41"/>
  <c r="Z57" i="41"/>
  <c r="Z58" i="41"/>
  <c r="Z62" i="41"/>
  <c r="Z65" i="41"/>
  <c r="Z66" i="41"/>
  <c r="Z70" i="41"/>
  <c r="M73" i="41"/>
  <c r="M74" i="41"/>
  <c r="M75" i="41"/>
  <c r="M76" i="41"/>
  <c r="M77" i="41"/>
  <c r="M65" i="41"/>
  <c r="M66" i="41"/>
  <c r="M67" i="41"/>
  <c r="M70" i="41"/>
  <c r="M57" i="41"/>
  <c r="M58" i="41"/>
  <c r="M59" i="41"/>
  <c r="M60" i="41"/>
  <c r="M62" i="41"/>
  <c r="M50" i="41"/>
  <c r="M52" i="41"/>
  <c r="M53" i="41"/>
  <c r="M54" i="41"/>
  <c r="M55" i="41"/>
  <c r="M43" i="41"/>
  <c r="M44" i="41"/>
  <c r="M48" i="41"/>
  <c r="M35" i="41"/>
  <c r="M36" i="41"/>
  <c r="M37" i="41"/>
  <c r="M38" i="41"/>
  <c r="M39" i="41"/>
  <c r="M40" i="41"/>
  <c r="M41" i="41"/>
  <c r="M28" i="41"/>
  <c r="M29" i="41"/>
  <c r="M30" i="41"/>
  <c r="M33" i="41"/>
  <c r="M21" i="41"/>
  <c r="M22" i="41"/>
  <c r="M23" i="41"/>
  <c r="M24" i="41"/>
  <c r="M25" i="41"/>
  <c r="M26" i="41"/>
  <c r="M14" i="41"/>
  <c r="M15" i="41"/>
  <c r="M16" i="41"/>
  <c r="M17" i="41"/>
  <c r="M19" i="41"/>
  <c r="M6" i="41"/>
  <c r="M7" i="41"/>
  <c r="M8" i="41"/>
  <c r="M9" i="41"/>
  <c r="M10" i="41"/>
  <c r="M11" i="41"/>
  <c r="M12" i="41"/>
  <c r="AR14" i="25"/>
  <c r="AR12" i="25"/>
  <c r="AA9" i="43"/>
  <c r="AQ7" i="37"/>
  <c r="Y13" i="7"/>
  <c r="AA4" i="43"/>
  <c r="AR15" i="25"/>
  <c r="L6" i="28"/>
  <c r="L9" i="28"/>
  <c r="Y16" i="7"/>
  <c r="AR6" i="25"/>
  <c r="AQ6" i="37"/>
  <c r="AQ14" i="37"/>
  <c r="AQ13" i="37"/>
  <c r="AQ15" i="37"/>
  <c r="AQ11" i="37"/>
  <c r="AQ12" i="37"/>
  <c r="Y14" i="7"/>
  <c r="Y15" i="7"/>
  <c r="L11" i="28"/>
  <c r="L10" i="28"/>
  <c r="Q13" i="23"/>
  <c r="Q15" i="23"/>
  <c r="Q14" i="23"/>
  <c r="Q12" i="23"/>
  <c r="Q16" i="23"/>
  <c r="Q17" i="23"/>
  <c r="Q18" i="23"/>
  <c r="Q9" i="23"/>
  <c r="Q7" i="23"/>
  <c r="Q8" i="23"/>
  <c r="K6" i="27"/>
  <c r="Y12" i="7"/>
  <c r="K8" i="27"/>
  <c r="AQ10" i="37"/>
  <c r="AQ9" i="37"/>
  <c r="K9" i="27"/>
  <c r="K7" i="27"/>
  <c r="Z6" i="38"/>
  <c r="K10" i="27"/>
  <c r="K11" i="27"/>
  <c r="Z7" i="38"/>
  <c r="Z8" i="38"/>
  <c r="L8" i="28"/>
  <c r="AQ8" i="37"/>
  <c r="Z9" i="38"/>
  <c r="AT10" i="22"/>
  <c r="L7" i="28"/>
  <c r="AW6" i="30"/>
  <c r="AW7" i="30"/>
  <c r="AW8" i="30"/>
  <c r="AW5" i="30"/>
  <c r="AW9" i="30"/>
  <c r="AW10" i="30"/>
  <c r="AW11" i="30"/>
  <c r="AW12" i="30"/>
  <c r="AW13" i="30"/>
  <c r="AW14" i="30"/>
  <c r="AW15" i="30"/>
  <c r="AW16" i="30"/>
  <c r="AW17" i="30"/>
  <c r="AW18" i="30"/>
  <c r="AW19" i="30"/>
  <c r="AW20" i="30"/>
  <c r="AW21" i="30"/>
  <c r="AW22" i="30"/>
  <c r="AW23" i="30"/>
  <c r="AW24" i="30"/>
  <c r="D13" i="48" l="1"/>
  <c r="GQ8" i="20"/>
  <c r="GQ9" i="20"/>
  <c r="GQ6" i="20"/>
  <c r="GQ10" i="20"/>
  <c r="D8" i="48"/>
  <c r="P8" i="48" s="1"/>
  <c r="GQ7" i="20"/>
  <c r="GQ13" i="20"/>
  <c r="E18" i="46"/>
  <c r="BN6" i="9"/>
  <c r="BN7" i="9"/>
  <c r="Q18" i="46"/>
  <c r="O72" i="46"/>
  <c r="Q72" i="46" s="1"/>
  <c r="P14" i="48"/>
  <c r="M13" i="48"/>
  <c r="P13" i="48" s="1"/>
  <c r="D22" i="54"/>
  <c r="P22" i="54" s="1"/>
  <c r="BX6" i="15"/>
  <c r="AY20" i="5"/>
  <c r="AY29" i="5"/>
  <c r="AY14" i="5"/>
  <c r="AY11" i="5"/>
  <c r="AY13" i="5"/>
  <c r="AY10" i="5"/>
  <c r="AY28" i="5"/>
  <c r="AY6" i="5"/>
  <c r="D7" i="48"/>
  <c r="P7" i="48" s="1"/>
  <c r="CG7" i="33"/>
  <c r="DH11" i="52"/>
  <c r="Q19" i="46"/>
  <c r="DH10" i="52"/>
  <c r="DH9" i="52"/>
  <c r="Q17" i="46"/>
  <c r="P28" i="48"/>
  <c r="P30" i="48" s="1"/>
  <c r="R35" i="55"/>
  <c r="Q27" i="55"/>
  <c r="R23" i="55"/>
  <c r="R27" i="55" s="1"/>
  <c r="Q55" i="46"/>
  <c r="R55" i="46"/>
  <c r="AF11" i="19"/>
  <c r="BM8" i="35"/>
  <c r="BM7" i="35"/>
  <c r="R39" i="46"/>
  <c r="BN5" i="9"/>
  <c r="BX8" i="50"/>
  <c r="P13" i="54"/>
  <c r="R15" i="46"/>
  <c r="AF25" i="48"/>
  <c r="AZ8" i="13"/>
  <c r="AZ7" i="13"/>
  <c r="AQ6" i="10"/>
  <c r="AF13" i="19"/>
  <c r="AF17" i="19"/>
  <c r="AF8" i="19"/>
  <c r="AF9" i="19"/>
  <c r="AF10" i="19"/>
  <c r="AF14" i="19"/>
  <c r="AF18" i="19"/>
  <c r="AY5" i="36"/>
  <c r="BH5" i="8"/>
  <c r="AG22" i="54"/>
  <c r="AG25" i="54" s="1"/>
  <c r="AF27" i="54"/>
  <c r="AG27" i="54"/>
  <c r="P7" i="54"/>
  <c r="P50" i="54"/>
  <c r="P8" i="54"/>
  <c r="AF33" i="54"/>
  <c r="AF35" i="54" s="1"/>
  <c r="AG33" i="54"/>
  <c r="AG35" i="54" s="1"/>
  <c r="AF29" i="54"/>
  <c r="AG29" i="54" s="1"/>
  <c r="P57" i="54"/>
  <c r="R49" i="55"/>
  <c r="R53" i="55" s="1"/>
  <c r="R84" i="46"/>
  <c r="Q103" i="46"/>
  <c r="R103" i="46"/>
  <c r="AI23" i="46"/>
  <c r="AH85" i="46"/>
  <c r="AF45" i="54"/>
  <c r="P17" i="54"/>
  <c r="AI55" i="46"/>
  <c r="AG14" i="54"/>
  <c r="AG15" i="54" s="1"/>
  <c r="AF15" i="54"/>
  <c r="R94" i="46"/>
  <c r="AF10" i="54"/>
  <c r="AF50" i="54"/>
  <c r="AG48" i="54"/>
  <c r="AG50" i="54" s="1"/>
  <c r="AF18" i="54"/>
  <c r="AG42" i="54"/>
  <c r="AG45" i="54" s="1"/>
  <c r="AG7" i="54"/>
  <c r="AG10" i="54" s="1"/>
  <c r="P55" i="54"/>
  <c r="P36" i="54"/>
  <c r="Q35" i="55"/>
  <c r="Q11" i="55"/>
  <c r="AI85" i="46"/>
  <c r="Q77" i="46"/>
  <c r="AI32" i="46"/>
  <c r="R77" i="46"/>
  <c r="P25" i="48"/>
  <c r="AF30" i="48"/>
  <c r="AG10" i="48"/>
  <c r="AF15" i="48"/>
  <c r="AH61" i="46"/>
  <c r="R7" i="55"/>
  <c r="R11" i="55" s="1"/>
  <c r="R15" i="55"/>
  <c r="R19" i="55" s="1"/>
  <c r="Q19" i="55"/>
  <c r="AF37" i="54"/>
  <c r="P12" i="54"/>
  <c r="AH77" i="46"/>
  <c r="AI77" i="46"/>
  <c r="AI14" i="46"/>
  <c r="AI39" i="46"/>
  <c r="AH32" i="46"/>
  <c r="AI45" i="46"/>
  <c r="AI69" i="46"/>
  <c r="AH14" i="46"/>
  <c r="AH45" i="46"/>
  <c r="AH23" i="46"/>
  <c r="AH39" i="46"/>
  <c r="BM6" i="4"/>
  <c r="P10" i="48" l="1"/>
  <c r="R48" i="46"/>
  <c r="Q39" i="46"/>
  <c r="Q15" i="46"/>
  <c r="Q10" i="48"/>
  <c r="AG30" i="54"/>
  <c r="P53" i="54"/>
  <c r="AF30" i="54"/>
  <c r="P9" i="54"/>
  <c r="P10" i="54" s="1"/>
  <c r="Q84" i="46"/>
  <c r="Q48" i="46"/>
  <c r="Q20" i="48"/>
  <c r="P20" i="54"/>
  <c r="P58" i="54"/>
  <c r="P42" i="48"/>
  <c r="AH55" i="46"/>
  <c r="AI95" i="46"/>
  <c r="Q62" i="46"/>
  <c r="AF20" i="54"/>
  <c r="AG20" i="54"/>
  <c r="R31" i="46"/>
  <c r="P25" i="54"/>
  <c r="AH95" i="46"/>
  <c r="R62" i="46"/>
  <c r="R23" i="46"/>
  <c r="Q31" i="46"/>
  <c r="P15" i="48"/>
  <c r="Q15" i="48"/>
  <c r="Q36" i="48"/>
  <c r="Q23" i="46"/>
  <c r="Q42" i="48"/>
  <c r="P36" i="48"/>
  <c r="AG37" i="54"/>
  <c r="AG40" i="54" s="1"/>
  <c r="AF40" i="54"/>
  <c r="P15" i="54"/>
  <c r="R69" i="46"/>
  <c r="Q69" i="46"/>
  <c r="P47" i="54"/>
  <c r="P20" i="48" l="1"/>
</calcChain>
</file>

<file path=xl/sharedStrings.xml><?xml version="1.0" encoding="utf-8"?>
<sst xmlns="http://schemas.openxmlformats.org/spreadsheetml/2006/main" count="4116" uniqueCount="779">
  <si>
    <t xml:space="preserve"> </t>
  </si>
  <si>
    <t>BISHOP</t>
  </si>
  <si>
    <t>WINNEMUCCA</t>
  </si>
  <si>
    <t>KERNVILLE</t>
  </si>
  <si>
    <t>TURLOCK</t>
  </si>
  <si>
    <t>FALLON,NV</t>
  </si>
  <si>
    <t>VENTURA</t>
  </si>
  <si>
    <t>EUGENE,OR</t>
  </si>
  <si>
    <t>SAN DIMAS-AUG</t>
  </si>
  <si>
    <t>HAYFORK</t>
  </si>
  <si>
    <t>SALEM,OR</t>
  </si>
  <si>
    <t>POMONA</t>
  </si>
  <si>
    <t>W COVINA-OCT</t>
  </si>
  <si>
    <t>ANGELS CAMP</t>
  </si>
  <si>
    <t>SAN DIMAS-NOV</t>
  </si>
  <si>
    <t>W COVINA-DEC</t>
  </si>
  <si>
    <t>MULE</t>
  </si>
  <si>
    <t>REG #</t>
  </si>
  <si>
    <t>Owner</t>
  </si>
  <si>
    <t>AMA REG #</t>
  </si>
  <si>
    <t>TOTAL</t>
  </si>
  <si>
    <t># in Class</t>
  </si>
  <si>
    <t>HEART B OLIVER</t>
  </si>
  <si>
    <t>AUDREY GOLDSMITH</t>
  </si>
  <si>
    <t>KELLIE SHIELDS</t>
  </si>
  <si>
    <t>MUDSLIDE MOLLY</t>
  </si>
  <si>
    <t>DEBBIE HUMPHREYS</t>
  </si>
  <si>
    <t>RICK CLARK</t>
  </si>
  <si>
    <t>DONKEY</t>
  </si>
  <si>
    <t>RUBY RUE</t>
  </si>
  <si>
    <t>JOE GONZALEZ</t>
  </si>
  <si>
    <t>SHANE &amp; CASIE FAIRBANKS</t>
  </si>
  <si>
    <t>TEAM ROPING</t>
  </si>
  <si>
    <t>STEER STOPPING</t>
  </si>
  <si>
    <t>CUTTING</t>
  </si>
  <si>
    <t>COW WORKING</t>
  </si>
  <si>
    <t>REINING</t>
  </si>
  <si>
    <t>JODE COLLINS</t>
  </si>
  <si>
    <t>TUFF STUFF</t>
  </si>
  <si>
    <t>TRAIL</t>
  </si>
  <si>
    <t>MISS VIVIEN</t>
  </si>
  <si>
    <t>MAGGIE MOORE</t>
  </si>
  <si>
    <t>MAX</t>
  </si>
  <si>
    <t>LINDA LAIRD</t>
  </si>
  <si>
    <t>FANNY MAE</t>
  </si>
  <si>
    <t>JULIE CHAN</t>
  </si>
  <si>
    <t>BRIDLED WESTERN PERFORMANCE</t>
  </si>
  <si>
    <t>GREEN WESTERN PERFORMANCE</t>
  </si>
  <si>
    <t>GREEN ENGLISH PERFORMANCE</t>
  </si>
  <si>
    <t>YOUTH PERFORMANCE</t>
  </si>
  <si>
    <t>GYMKHANA</t>
  </si>
  <si>
    <t>DRIVING SINGLE</t>
  </si>
  <si>
    <t>DRIVING TEAMS</t>
  </si>
  <si>
    <t>PULLING</t>
  </si>
  <si>
    <t>OPEN PACKER</t>
  </si>
  <si>
    <t>BOX</t>
  </si>
  <si>
    <t>DIAMOND</t>
  </si>
  <si>
    <t>HUNTER HACK</t>
  </si>
  <si>
    <t>PADDY O' MULE</t>
  </si>
  <si>
    <t>KEYHOLE</t>
  </si>
  <si>
    <t>SINGLE POLE</t>
  </si>
  <si>
    <t>CLOVERLEAF</t>
  </si>
  <si>
    <t>DRIVER</t>
  </si>
  <si>
    <t>SHOWMANSHIP</t>
  </si>
  <si>
    <t>SCRAMBLE</t>
  </si>
  <si>
    <t>KELLI PLOCHER</t>
  </si>
  <si>
    <t>SORTING</t>
  </si>
  <si>
    <t>GAMBLERS CHOICE</t>
  </si>
  <si>
    <t>GREEN YR</t>
  </si>
  <si>
    <t>POLE BENDING</t>
  </si>
  <si>
    <t>SPEED BARRELS</t>
  </si>
  <si>
    <t>REINSMANSHIP</t>
  </si>
  <si>
    <t>GAMBLER'S CHOICE</t>
  </si>
  <si>
    <t>HALTER</t>
  </si>
  <si>
    <t>SINGLE STAKE</t>
  </si>
  <si>
    <t>TIMED OBSTACLE</t>
  </si>
  <si>
    <t>LOG SKIDDING</t>
  </si>
  <si>
    <t>WEST EQUITATION</t>
  </si>
  <si>
    <t>ENGLISH EQ</t>
  </si>
  <si>
    <t>CHARIOT BARRELS</t>
  </si>
  <si>
    <t>ENG PLEASURE</t>
  </si>
  <si>
    <t>WESTERN RIDING</t>
  </si>
  <si>
    <t>WESTERN PLEASURE</t>
  </si>
  <si>
    <t>PLEASURE DRIVING</t>
  </si>
  <si>
    <t>SV</t>
  </si>
  <si>
    <t>FARM CLASS</t>
  </si>
  <si>
    <t>CHUCK WAGON</t>
  </si>
  <si>
    <t>JODY LOWERY</t>
  </si>
  <si>
    <t>TRICK PONY</t>
  </si>
  <si>
    <t>BRIAN MORRIS</t>
  </si>
  <si>
    <t>HEART B LONESOME TUXEDO</t>
  </si>
  <si>
    <t>HEART B PORTER CREEK</t>
  </si>
  <si>
    <t>CALL ME THE FIREMAN</t>
  </si>
  <si>
    <t>HEART B GRACE</t>
  </si>
  <si>
    <t>EMMA GONZALEZ</t>
  </si>
  <si>
    <t>NICOLE BATASTINI</t>
  </si>
  <si>
    <t>RON/BRENDA OVERTON</t>
  </si>
  <si>
    <t>RANCH STEER STOPPING</t>
  </si>
  <si>
    <t>CASEY AALTO/JENNIFER JONES</t>
  </si>
  <si>
    <t>ENGLISH PLEASURE</t>
  </si>
  <si>
    <t>PULLING SINGLE</t>
  </si>
  <si>
    <t>PULLING TEAMS</t>
  </si>
  <si>
    <t>JUMPERS</t>
  </si>
  <si>
    <t>GAMBLERS CHOICE TRAIL</t>
  </si>
  <si>
    <t>WESTERN TRAIL</t>
  </si>
  <si>
    <t>JACKS</t>
  </si>
  <si>
    <t>JENNETS/GELDINGS</t>
  </si>
  <si>
    <t>UNDER 14.2</t>
  </si>
  <si>
    <t>OVER 14.2</t>
  </si>
  <si>
    <t>WESTPLS SWPSTAKES</t>
  </si>
  <si>
    <t>SLENDER</t>
  </si>
  <si>
    <t>CASIE FAIRBANKS</t>
  </si>
  <si>
    <t>BARRELS</t>
  </si>
  <si>
    <t>COWBOY'S CITY SLICKER</t>
  </si>
  <si>
    <t>HUNTER UNDER SADDLE</t>
  </si>
  <si>
    <t>WESTERN PLS SWEEPSTAKES</t>
  </si>
  <si>
    <t>BEHOLD THE DESERT</t>
  </si>
  <si>
    <t>TROY/CAROL DELFINO</t>
  </si>
  <si>
    <t>COWBOY'S MOXI JAVA</t>
  </si>
  <si>
    <t>CONNIE/RODDY LARA</t>
  </si>
  <si>
    <t>WORKING HUNTER</t>
  </si>
  <si>
    <t>WARM-UP HUNTER</t>
  </si>
  <si>
    <t>PULLING MED TEAMS</t>
  </si>
  <si>
    <t>JUMP</t>
  </si>
  <si>
    <t>HALTER  LG</t>
  </si>
  <si>
    <t>HALTER MED</t>
  </si>
  <si>
    <t>JENNETS &amp; GELDINGS</t>
  </si>
  <si>
    <t>CHAMPION</t>
  </si>
  <si>
    <t>WARM UP HUNTER</t>
  </si>
  <si>
    <t>GC JUMPERS</t>
  </si>
  <si>
    <t>HEART B LONESOME REBEL</t>
  </si>
  <si>
    <t>WARM UP HUNTERS</t>
  </si>
  <si>
    <t>GC TRAIL</t>
  </si>
  <si>
    <t>WESTERN EQ</t>
  </si>
  <si>
    <t>WORKING</t>
  </si>
  <si>
    <t>JUMPING</t>
  </si>
  <si>
    <t>GREEN REINING</t>
  </si>
  <si>
    <t>HUS</t>
  </si>
  <si>
    <t xml:space="preserve">WARM UP </t>
  </si>
  <si>
    <t>WARM UP</t>
  </si>
  <si>
    <t>JARID ALPERS</t>
  </si>
  <si>
    <t>FONZIE &amp; POTSIE</t>
  </si>
  <si>
    <t>IN HAND TRAIL</t>
  </si>
  <si>
    <t>PENN VALLEY</t>
  </si>
  <si>
    <t>Total</t>
  </si>
  <si>
    <t>Jo De Collins</t>
  </si>
  <si>
    <t>Exhibitor</t>
  </si>
  <si>
    <t>RIDER</t>
  </si>
  <si>
    <t>STEVE BERMAN</t>
  </si>
  <si>
    <t>JODY LOWREY</t>
  </si>
  <si>
    <t>Kellie Shields</t>
  </si>
  <si>
    <t>Jody Lowrey</t>
  </si>
  <si>
    <t>FONZIE/POTSIE</t>
  </si>
  <si>
    <t>2930/2929</t>
  </si>
  <si>
    <t>ANDY RICHARD</t>
  </si>
  <si>
    <t>SHREK</t>
  </si>
  <si>
    <t>GAMBLERS CHOICE SINGLE</t>
  </si>
  <si>
    <t>EXHIBITOR</t>
  </si>
  <si>
    <t>TOTALS</t>
  </si>
  <si>
    <t>PADDY O'MULE</t>
  </si>
  <si>
    <t>ENG PERF</t>
  </si>
  <si>
    <t>INDV. PACKING</t>
  </si>
  <si>
    <t>REDMAN'S YOSEMITE SAM</t>
  </si>
  <si>
    <t>3MAN PENNING</t>
  </si>
  <si>
    <t>HALTER 2 &amp; UNDER</t>
  </si>
  <si>
    <t>MATURE HALTER</t>
  </si>
  <si>
    <t>DONKEY HALTER</t>
  </si>
  <si>
    <t>YOUTH GYMKHANA</t>
  </si>
  <si>
    <t>YOUTH DRIVING</t>
  </si>
  <si>
    <t>DONKEY PERFORMANCE</t>
  </si>
  <si>
    <t>COON JUMPING</t>
  </si>
  <si>
    <t>JUAN WAYNE</t>
  </si>
  <si>
    <t>BEAR VALLEY</t>
  </si>
  <si>
    <t>TIMED OBSTACLES</t>
  </si>
  <si>
    <t>LOG SKID SINGLE</t>
  </si>
  <si>
    <t>LOG SKID TEAMS</t>
  </si>
  <si>
    <t>MULEMANSHIP</t>
  </si>
  <si>
    <t>Olivia Berman</t>
  </si>
  <si>
    <t>WEST PLEASURE</t>
  </si>
  <si>
    <t>SPEED BARRLES</t>
  </si>
  <si>
    <t>COOPER</t>
  </si>
  <si>
    <t>KELLY MOORE</t>
  </si>
  <si>
    <t>PACKER</t>
  </si>
  <si>
    <t>COON JUMP</t>
  </si>
  <si>
    <t>UPTOWN GIRL</t>
  </si>
  <si>
    <t>RANDI GOLDSWORTHY</t>
  </si>
  <si>
    <t>YOUTH PACKER</t>
  </si>
  <si>
    <t>NON PRO PACKER</t>
  </si>
  <si>
    <t>RANCH MULE</t>
  </si>
  <si>
    <t>OLIVIA BERMAN</t>
  </si>
  <si>
    <t>RHONDA NELSON</t>
  </si>
  <si>
    <t>ERIKA HAZEN</t>
  </si>
  <si>
    <t>DOUBLE C'S BIG ERN</t>
  </si>
  <si>
    <t>Ryler Fairbanks</t>
  </si>
  <si>
    <t>PACKING</t>
  </si>
  <si>
    <t>JIM BRUMFIELD</t>
  </si>
  <si>
    <t>14.2 &amp; 0VER</t>
  </si>
  <si>
    <t>PACK TRAIL</t>
  </si>
  <si>
    <t>WESTERN EQUITATION</t>
  </si>
  <si>
    <t>5863A</t>
  </si>
  <si>
    <t>5294A</t>
  </si>
  <si>
    <t>AMA #</t>
  </si>
  <si>
    <t>Joe Gonzalez</t>
  </si>
  <si>
    <t>Janie Collins'</t>
  </si>
  <si>
    <t>BRIDLED ENGLISH PERFORMANCE</t>
  </si>
  <si>
    <t>Rider</t>
  </si>
  <si>
    <t>ENGLISH EQUITATION</t>
  </si>
  <si>
    <t>DONKEY GYMKHANA</t>
  </si>
  <si>
    <t>DAKOTA MASSEY</t>
  </si>
  <si>
    <t>BOB HERRICK</t>
  </si>
  <si>
    <t>DOLLY'S TOO ROWDY</t>
  </si>
  <si>
    <t>JOY VALCHECK</t>
  </si>
  <si>
    <t>ANDY RICHARSON</t>
  </si>
  <si>
    <t>OKLAHOMA SWEETPEA</t>
  </si>
  <si>
    <t>SWEET MELISSA</t>
  </si>
  <si>
    <t>CLOVERLEAF BARRELS</t>
  </si>
  <si>
    <t>BECKY SANTUCCI</t>
  </si>
  <si>
    <t>Michelle Chico</t>
  </si>
  <si>
    <t>HSF Snazzy Trick</t>
  </si>
  <si>
    <t>OKLAHOMA SWEET PEA</t>
  </si>
  <si>
    <t>2929/2930</t>
  </si>
  <si>
    <t>DAWN MARIE HENDERSON</t>
  </si>
  <si>
    <t>MR EAR E SISTABLE</t>
  </si>
  <si>
    <t>FONZIE &amp; POTZIE</t>
  </si>
  <si>
    <t>BVS</t>
  </si>
  <si>
    <t>GOLD COUNTRY</t>
  </si>
  <si>
    <t>GOLD CTRY</t>
  </si>
  <si>
    <t>GOLD</t>
  </si>
  <si>
    <t>USING DONKEY</t>
  </si>
  <si>
    <t>PLEASURE DRIVE WORKING</t>
  </si>
  <si>
    <t>RICK JACOBSEN</t>
  </si>
  <si>
    <t>AKIN'S CHOKLIT PUD'N</t>
  </si>
  <si>
    <t>WESTERN DRESSAGE</t>
  </si>
  <si>
    <t>LISA HENDRICKS</t>
  </si>
  <si>
    <t>OM SIDEKICK'S FROSTED MOCHA</t>
  </si>
  <si>
    <t>5190A</t>
  </si>
  <si>
    <t>LEE HERRICK</t>
  </si>
  <si>
    <t>SONNY BOY</t>
  </si>
  <si>
    <t>CLIFF LINDGREN</t>
  </si>
  <si>
    <t>DEBBIE WALKINSHAW</t>
  </si>
  <si>
    <t>HUNTERS</t>
  </si>
  <si>
    <t xml:space="preserve">CHARIOT STRAIGHT </t>
  </si>
  <si>
    <t>14.2 &amp; OVER</t>
  </si>
  <si>
    <t>DOUBLE C'S NIGHT FURY</t>
  </si>
  <si>
    <t>DOUBLE C'S JAMUP</t>
  </si>
  <si>
    <t>DDOUBLE C'S ORTEGA</t>
  </si>
  <si>
    <t>JUST BURT</t>
  </si>
  <si>
    <t>BARBARA SCHUYLER</t>
  </si>
  <si>
    <t>5447A</t>
  </si>
  <si>
    <t>J.B. BROWN</t>
  </si>
  <si>
    <t>BARBARA &amp; CLARK SCHUYLER</t>
  </si>
  <si>
    <t>W/J TRAIL</t>
  </si>
  <si>
    <t>DOUBLE C'S PLATERO</t>
  </si>
  <si>
    <t>GENERAL ELECTRIK</t>
  </si>
  <si>
    <t>Barbara Schuyler</t>
  </si>
  <si>
    <t>WORKING HUNTERS</t>
  </si>
  <si>
    <t>WESTERN PLEASURE W/J</t>
  </si>
  <si>
    <t>BLOSSOM TRAIL</t>
  </si>
  <si>
    <t>REEDLEY</t>
  </si>
  <si>
    <t>BLOSSOM</t>
  </si>
  <si>
    <t>JESTINE BUTTS</t>
  </si>
  <si>
    <t>TRAIL W/J</t>
  </si>
  <si>
    <t>NQ = did not compete in 3 shows</t>
  </si>
  <si>
    <t>Totals</t>
  </si>
  <si>
    <t>USING MULE</t>
  </si>
  <si>
    <t>DOUBLE C'S EMOJI</t>
  </si>
  <si>
    <t>MR EAR E SISTIABLE</t>
  </si>
  <si>
    <t>1ST YR</t>
  </si>
  <si>
    <t>CLYDE'S BRINGIN IT TO YA</t>
  </si>
  <si>
    <t>* 1 - not registered as of 4/17</t>
  </si>
  <si>
    <t>DEVRIE MONTGOMERY</t>
  </si>
  <si>
    <t>* non-member</t>
  </si>
  <si>
    <t>SAMMY P</t>
  </si>
  <si>
    <t>LOU MOORE-JACOBSEN</t>
  </si>
  <si>
    <t>RENEE DELPINO</t>
  </si>
  <si>
    <t>PLEASURE DRIVE TURNOUT</t>
  </si>
  <si>
    <t>UTILITY/TRAIL DRIVING</t>
  </si>
  <si>
    <t>JOYCE STRATTON</t>
  </si>
  <si>
    <t>NR = not registered</t>
  </si>
  <si>
    <t>HSF SNAZZY TRICK</t>
  </si>
  <si>
    <t>MICHELLE CHICO</t>
  </si>
  <si>
    <t>PLEASURE DRIVING TURNOUT</t>
  </si>
  <si>
    <t>PLEASURE DRIVING WORKING</t>
  </si>
  <si>
    <t xml:space="preserve">W/J WESTERN PLEASURE </t>
  </si>
  <si>
    <t xml:space="preserve">W/J ENGLISH PLEASURE
</t>
  </si>
  <si>
    <t>OREGON</t>
  </si>
  <si>
    <t>ELCEY SCHROTH-CARY</t>
  </si>
  <si>
    <t>NR =  NOT REG</t>
  </si>
  <si>
    <t>RANCH</t>
  </si>
  <si>
    <t>SORT/ROPE</t>
  </si>
  <si>
    <t>LUTHER'S TOO SUPER</t>
  </si>
  <si>
    <t>MORGAN VALCHECK</t>
  </si>
  <si>
    <t xml:space="preserve"> GREEN RANCH</t>
  </si>
  <si>
    <t>GRN YR</t>
  </si>
  <si>
    <t>RANCH PLEASURE</t>
  </si>
  <si>
    <t>RANCH RIDING</t>
  </si>
  <si>
    <t>BRIDLED RANCH</t>
  </si>
  <si>
    <t xml:space="preserve">GOLD COUNTRY </t>
  </si>
  <si>
    <t>BIRANGLE</t>
  </si>
  <si>
    <t>BIG T</t>
  </si>
  <si>
    <t xml:space="preserve">GOLD CTRY </t>
  </si>
  <si>
    <t>MULE NAME</t>
  </si>
  <si>
    <t>SHOW</t>
  </si>
  <si>
    <t>WEST PERF</t>
  </si>
  <si>
    <t>Subtotal</t>
  </si>
  <si>
    <t>DIVISION</t>
  </si>
  <si>
    <t>OWNER</t>
  </si>
  <si>
    <t>Points will be tracked for all divisions entered at each show, at the end of the year totals will be calculated</t>
  </si>
  <si>
    <t>on the highest 4 divisions from 5 shows, all other points will be discarded.</t>
  </si>
  <si>
    <t>OK REPLAY RED</t>
  </si>
  <si>
    <t>STELLA BY STARLIGHT</t>
  </si>
  <si>
    <t>THE ACE OF SPADES</t>
  </si>
  <si>
    <t>Ms Josie Taylor</t>
  </si>
  <si>
    <t>Betty Taylor</t>
  </si>
  <si>
    <t>NQ = not qualified, did not compete in 3 shows</t>
  </si>
  <si>
    <t xml:space="preserve">WESTERN PLEASURE </t>
  </si>
  <si>
    <t>ENGLISH W/J PLEASURE</t>
  </si>
  <si>
    <t>RANDY WALDBUSSER</t>
  </si>
  <si>
    <t>I ONLY DATE FOXES</t>
  </si>
  <si>
    <t>DAN HOLLAND</t>
  </si>
  <si>
    <t>W/J EQUITATION</t>
  </si>
  <si>
    <t>W/J PLEASURE</t>
  </si>
  <si>
    <t>DUN IT IN CHROME</t>
  </si>
  <si>
    <t>HUCKLEBERRY'S SMOKIN' DUN</t>
  </si>
  <si>
    <t>PLEASURE DRIVING REINSMANSHIP</t>
  </si>
  <si>
    <t>HITCH CLASS REINSMANSHIP</t>
  </si>
  <si>
    <t>HITCH CLASS PAIRS</t>
  </si>
  <si>
    <t>CHARIOT STRAIGHT AWAY</t>
  </si>
  <si>
    <t>HSF Trick E Elvis</t>
  </si>
  <si>
    <t>Lori Valerio</t>
  </si>
  <si>
    <t>PHIL EASLEY</t>
  </si>
  <si>
    <t>6174A</t>
  </si>
  <si>
    <t>CLAUDIA STEVENS</t>
  </si>
  <si>
    <t>OK BIG IRON</t>
  </si>
  <si>
    <t>SUE WALLACE</t>
  </si>
  <si>
    <t>7263A</t>
  </si>
  <si>
    <t>Sue Wallace</t>
  </si>
  <si>
    <t>DESERT SANDS MISS KITTY</t>
  </si>
  <si>
    <t>ANALIESE SCHAT</t>
  </si>
  <si>
    <t>ROPING &amp; PENNING</t>
  </si>
  <si>
    <t>Final Total</t>
  </si>
  <si>
    <t>PERFORMANCE</t>
  </si>
  <si>
    <t># - non member</t>
  </si>
  <si>
    <t># - Non member</t>
  </si>
  <si>
    <t>LAST CHANCE</t>
  </si>
  <si>
    <t>4002A</t>
  </si>
  <si>
    <t>ROMAN'S IV TRIGGER HAPPY</t>
  </si>
  <si>
    <t>TAMI ROSSI</t>
  </si>
  <si>
    <t>MARIAH KEULER#</t>
  </si>
  <si>
    <t># - Nonmember</t>
  </si>
  <si>
    <t>MS JOSIE TAYLOR</t>
  </si>
  <si>
    <t>BETTY TAYLOR</t>
  </si>
  <si>
    <t>MY LAST TRICK</t>
  </si>
  <si>
    <t>DIAMOND'S PRECIOUS JEWEL</t>
  </si>
  <si>
    <t>W/J WEST PLEASURE</t>
  </si>
  <si>
    <t>DM ONYX LADY</t>
  </si>
  <si>
    <t>OBSTACLE</t>
  </si>
  <si>
    <t>PLEASURE WORKING</t>
  </si>
  <si>
    <t>TIMED OBSTACLE DRIVING</t>
  </si>
  <si>
    <t>W/J ENG PLEASURE</t>
  </si>
  <si>
    <t>DRIVING</t>
  </si>
  <si>
    <t>TRYING MY PATIENCE</t>
  </si>
  <si>
    <t>Jillian Barr</t>
  </si>
  <si>
    <t>JILLIAN BARR</t>
  </si>
  <si>
    <t>SHANE FAIRBANKS</t>
  </si>
  <si>
    <t>MACLAIN ROSSI</t>
  </si>
  <si>
    <t>HALLIE BERRY</t>
  </si>
  <si>
    <t>ELIZABETH EVANS</t>
  </si>
  <si>
    <t>VICKY POWERS</t>
  </si>
  <si>
    <t>UTILITY DRIVING</t>
  </si>
  <si>
    <t>7086A</t>
  </si>
  <si>
    <t xml:space="preserve">GOLD </t>
  </si>
  <si>
    <t>W/J WESTERN PLEASURE</t>
  </si>
  <si>
    <t>NQ = Not qualified at 3 shows 
NQ3= Not qualified in 3 divisions</t>
  </si>
  <si>
    <t># = MULE REGISTRATION NOT TRANSFERRED</t>
  </si>
  <si>
    <t>* NON MEMBER</t>
  </si>
  <si>
    <t>BRIDLED HUNTER JUMPER</t>
  </si>
  <si>
    <t>GREEN HUNTER JUMPER</t>
  </si>
  <si>
    <t>AMATEUR WESTERN PERFORMANCE</t>
  </si>
  <si>
    <t>AMATEUR RANCH</t>
  </si>
  <si>
    <t>AMATEUR ENGLISH PERFORMANCE</t>
  </si>
  <si>
    <t>YOUTH 10 &amp; UNDER</t>
  </si>
  <si>
    <t>DRIVING/RACING</t>
  </si>
  <si>
    <t>Sbtotal</t>
  </si>
  <si>
    <t xml:space="preserve">"=" in cell on this sheet, select division subtotal and press enter </t>
  </si>
  <si>
    <t>2019 2ND YR</t>
  </si>
  <si>
    <t>RAFTER F BOOMER TE</t>
  </si>
  <si>
    <t>JEANNE RAEDE</t>
  </si>
  <si>
    <t>KODA CHROME</t>
  </si>
  <si>
    <t>MARTHA HUCK</t>
  </si>
  <si>
    <t>CHERYL PANOVICH</t>
  </si>
  <si>
    <t>TRAIL DRIVING</t>
  </si>
  <si>
    <t>Jestine Butts</t>
  </si>
  <si>
    <t>RANCH REINING</t>
  </si>
  <si>
    <t># - NOT REGISTERED</t>
  </si>
  <si>
    <t>TRENT PETERSON</t>
  </si>
  <si>
    <t xml:space="preserve">Total </t>
  </si>
  <si>
    <t>Rule 18 A 2: points must be accumulated in all 3 donkey divisions with a minimum of 5 points in each. Highest points in 5 shows will be counted, all others will be discarded. Awards will be presented to top ten donkeys. .A minimum of 5 contestants must qualify to present awards.</t>
  </si>
  <si>
    <t>A minimum of 5 contestants must qualify to present awards.</t>
  </si>
  <si>
    <t>VEDA ROSE POPE</t>
  </si>
  <si>
    <t>CAITLIN FIKE</t>
  </si>
  <si>
    <t>Jeanne Raede</t>
  </si>
  <si>
    <t>WATSON YOUR WALLET</t>
  </si>
  <si>
    <t>McKinzie Sibley</t>
  </si>
  <si>
    <t>PENNING</t>
  </si>
  <si>
    <t>HOOCHI GOOCHI</t>
  </si>
  <si>
    <t>DONKEYS</t>
  </si>
  <si>
    <t>UNDER 3</t>
  </si>
  <si>
    <t>DOUBLE C'S SAY WHEN</t>
  </si>
  <si>
    <t>DOUBLE C'S LOKI</t>
  </si>
  <si>
    <t>MCKINZIE SIBLEY</t>
  </si>
  <si>
    <t>*points in Donkey performance</t>
  </si>
  <si>
    <t>NO MESSIN WITH STETSON</t>
  </si>
  <si>
    <t>JASON SIBLEY</t>
  </si>
  <si>
    <t>Michelle Kern</t>
  </si>
  <si>
    <t>MY MAGGIE</t>
  </si>
  <si>
    <t>MICHELLE KERN</t>
  </si>
  <si>
    <t>7399A</t>
  </si>
  <si>
    <t>OK KEEPIN THE FAITH</t>
  </si>
  <si>
    <t>RANCHN REINING</t>
  </si>
  <si>
    <t>GOLD CNTRY</t>
  </si>
  <si>
    <t>DRIVING TIMED OB</t>
  </si>
  <si>
    <t>DRIVING REINSMANSHIP</t>
  </si>
  <si>
    <t>FINAL TOTAL</t>
  </si>
  <si>
    <t>Placing</t>
  </si>
  <si>
    <t>FINAL</t>
  </si>
  <si>
    <t>SUBTOTAL</t>
  </si>
  <si>
    <t>NQ = NOT QUALIFIED</t>
  </si>
  <si>
    <t>** not a member</t>
  </si>
  <si>
    <t>`</t>
  </si>
  <si>
    <t>AMA Points</t>
  </si>
  <si>
    <t># of mules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</si>
  <si>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</si>
  <si>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</si>
  <si>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</si>
  <si>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</si>
  <si>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</si>
  <si>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</si>
  <si>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</si>
  <si>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</si>
  <si>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</si>
  <si>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</si>
  <si>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4-5</t>
  </si>
  <si>
    <t>6-10</t>
  </si>
  <si>
    <t>11-15</t>
  </si>
  <si>
    <t>15-20</t>
  </si>
  <si>
    <t>21 &amp; over</t>
  </si>
  <si>
    <t>RFR FANCY</t>
  </si>
  <si>
    <t>YRLG</t>
  </si>
  <si>
    <t>SK SOMETHIN 'BOUT MARY KAYE</t>
  </si>
  <si>
    <t>ALL OUT OF TRICKS</t>
  </si>
  <si>
    <t>NATALIE HILL</t>
  </si>
  <si>
    <t>TRICKS IMPRESSIVE JON</t>
  </si>
  <si>
    <t>ROMAN IV'S FINAL EDITION</t>
  </si>
  <si>
    <t>KATHY ROHDE</t>
  </si>
  <si>
    <t>PUTCHA WAR PAINT ON</t>
  </si>
  <si>
    <t>JANE ANDREOTTI</t>
  </si>
  <si>
    <t>7371A</t>
  </si>
  <si>
    <t>ROMAN'S IV APRIL LARK</t>
  </si>
  <si>
    <t>KATIE WALLACE</t>
  </si>
  <si>
    <t>7430A</t>
  </si>
  <si>
    <t>6018A</t>
  </si>
  <si>
    <t>OREO</t>
  </si>
  <si>
    <t>CUSTOM CHROME</t>
  </si>
  <si>
    <t>7245A</t>
  </si>
  <si>
    <t>LVF CRUISIN TO THE RHYTHM</t>
  </si>
  <si>
    <t>CINDY MALLORY</t>
  </si>
  <si>
    <t>HOLLYWOOD COWBOY</t>
  </si>
  <si>
    <t>ELCEY SCHROTH CARY</t>
  </si>
  <si>
    <t>ARCO GOT A SECRET</t>
  </si>
  <si>
    <t>HALLE BERRY</t>
  </si>
  <si>
    <t>JENNA DUNCAN</t>
  </si>
  <si>
    <t>7480A</t>
  </si>
  <si>
    <t>Rylee Duncan*</t>
  </si>
  <si>
    <t>7173A</t>
  </si>
  <si>
    <t>JIM BRUMIFELD</t>
  </si>
  <si>
    <t>HUNTER/JUMPER</t>
  </si>
  <si>
    <t>HUNTER/JUMP</t>
  </si>
  <si>
    <t>CHARLIE'S ANGEL</t>
  </si>
  <si>
    <t>ZACH MONTGOMERY</t>
  </si>
  <si>
    <t>GENERAL ELECTRICK</t>
  </si>
  <si>
    <t>Judy Baker</t>
  </si>
  <si>
    <t>JUDY BAKER</t>
  </si>
  <si>
    <t>TRICKY DICKY</t>
  </si>
  <si>
    <t>JERRY BAKER</t>
  </si>
  <si>
    <t>GEORGE STRAIGHT</t>
  </si>
  <si>
    <t>DILLON BAKER</t>
  </si>
  <si>
    <t>CLYDES BRINGIN IT TO YA</t>
  </si>
  <si>
    <t>CAROLYN SCHROTH</t>
  </si>
  <si>
    <t>7457A</t>
  </si>
  <si>
    <t>7477A</t>
  </si>
  <si>
    <t>GOOSE</t>
  </si>
  <si>
    <t>DOUBLE C'S SUNRISE</t>
  </si>
  <si>
    <t>RYLEE DUNCAN</t>
  </si>
  <si>
    <t>Chris Caron</t>
  </si>
  <si>
    <t>Becky Sanders</t>
  </si>
  <si>
    <t>OK QUEEN OF HEARTS</t>
  </si>
  <si>
    <t>BAR JF RED TICKET</t>
  </si>
  <si>
    <t>DRIVING TURNOUT</t>
  </si>
  <si>
    <t>DRIVING UTILITY</t>
  </si>
  <si>
    <t>DRIVING GAMBLER'S CHOICE</t>
  </si>
  <si>
    <t>DRIVING PLEASURE WORKING</t>
  </si>
  <si>
    <t>HANDSOME O'HENRY</t>
  </si>
  <si>
    <t xml:space="preserve">HAYLEY SAGE </t>
  </si>
  <si>
    <t xml:space="preserve">CUSTOM CHROME     </t>
  </si>
  <si>
    <t>E'NOLA KANOLA</t>
  </si>
  <si>
    <t>MIA SIBLEY</t>
  </si>
  <si>
    <t>JAN JOHNSON</t>
  </si>
  <si>
    <t>GREYSTONE'S SILHOUETTE</t>
  </si>
  <si>
    <t>AMY MCLEAN</t>
  </si>
  <si>
    <t>HALLE BERRRY</t>
  </si>
  <si>
    <t xml:space="preserve">VICKY POWERS </t>
  </si>
  <si>
    <t>83A</t>
  </si>
  <si>
    <t>7470A</t>
  </si>
  <si>
    <t>WARMUP HUNTERS</t>
  </si>
  <si>
    <t>FANCY LIKE</t>
  </si>
  <si>
    <t>DOUBLE C'S PALADIN</t>
  </si>
  <si>
    <t>DH MULER IN MOTION</t>
  </si>
  <si>
    <t>HEIDI SAWYER</t>
  </si>
  <si>
    <t>7400A</t>
  </si>
  <si>
    <t>BENTLEY</t>
  </si>
  <si>
    <t>TAMYE LANDIS</t>
  </si>
  <si>
    <t>WP STAKE</t>
  </si>
  <si>
    <t>HITCH TURNOUT</t>
  </si>
  <si>
    <t>SUPER REINSMANSHIP</t>
  </si>
  <si>
    <t>DONKEY DRESSAGE</t>
  </si>
  <si>
    <t>TRAIL  DRIVING</t>
  </si>
  <si>
    <t>YOUTH SCRAMBLE</t>
  </si>
  <si>
    <t>ERIN KIGHT</t>
  </si>
  <si>
    <t>COREY AUSTIN</t>
  </si>
  <si>
    <t xml:space="preserve">MARIAH KUELER </t>
  </si>
  <si>
    <t>TIM PHILLIPS</t>
  </si>
  <si>
    <t>NQ</t>
  </si>
  <si>
    <t>OK MIDNIGHT SPECIAL</t>
  </si>
  <si>
    <t>SHIELDS/WALLACE</t>
  </si>
  <si>
    <t>RPR LUCKY SEVEN</t>
  </si>
  <si>
    <t>PLEASSURE DRIVING TURNOUT</t>
  </si>
  <si>
    <t xml:space="preserve">MICHELLE KERN </t>
  </si>
  <si>
    <t xml:space="preserve">Rule 18 A 1: points must be accumulated in 3 divisions with a minimum of 10 points in each. </t>
  </si>
  <si>
    <t xml:space="preserve">Points in all shows will be counted, If a mule competes in more than 3 divisions, </t>
  </si>
  <si>
    <t>only points from the highest 3 will count. Awards will be presented to the top ten mules .</t>
  </si>
  <si>
    <t>2022 AMA POINTS</t>
  </si>
  <si>
    <t>MARIAH KUELER</t>
  </si>
  <si>
    <t>KLARA GREENE</t>
  </si>
  <si>
    <t>JESTINE FIKE</t>
  </si>
  <si>
    <t>NON-PRO WALK/JOG</t>
  </si>
  <si>
    <t>Open to Youth and Amateurs</t>
  </si>
  <si>
    <t>AMATEUR WALK/JOG DONKEY</t>
  </si>
  <si>
    <t>ELISE MCMASTERS</t>
  </si>
  <si>
    <t>7547A</t>
  </si>
  <si>
    <t>VIVIAN</t>
  </si>
  <si>
    <t>5816A</t>
  </si>
  <si>
    <t>7252A</t>
  </si>
  <si>
    <t>2 YR</t>
  </si>
  <si>
    <t>NO #</t>
  </si>
  <si>
    <t>TESORNO'S SPOTTED DUKE</t>
  </si>
  <si>
    <t>AVERY AZEVEDO</t>
  </si>
  <si>
    <t>DRIVING UTILITY TRAIL</t>
  </si>
  <si>
    <t>BLOSSSOM</t>
  </si>
  <si>
    <t>HUNTER JUMPER</t>
  </si>
  <si>
    <t>PRISSY</t>
  </si>
  <si>
    <t>TAYLOR BANKS</t>
  </si>
  <si>
    <t>HALEY SAGE</t>
  </si>
  <si>
    <t>DIXIE CHICK</t>
  </si>
  <si>
    <t>MARK MALLORY</t>
  </si>
  <si>
    <t>LVF CRUIZIN TO THE RHTHYM</t>
  </si>
  <si>
    <t>WEST PL SWEEPSTAKES</t>
  </si>
  <si>
    <t>JB BROWN</t>
  </si>
  <si>
    <t>MAC &amp; MINNIE</t>
  </si>
  <si>
    <t>3191/3192</t>
  </si>
  <si>
    <t>TESNORNO'S SPOTTED DUKE</t>
  </si>
  <si>
    <t>7332A</t>
  </si>
  <si>
    <t>7377A</t>
  </si>
  <si>
    <t>Actions Playbunny</t>
  </si>
  <si>
    <t>CHRIS CARON</t>
  </si>
  <si>
    <t>DM GLORIOUS MOONSHINE</t>
  </si>
  <si>
    <t>ENGLISH PL SWEEPSTAKES</t>
  </si>
  <si>
    <t>WSMDS</t>
  </si>
  <si>
    <t>MV BEN'S DIXIE DELL</t>
  </si>
  <si>
    <t>TESSA WALKINSHAW</t>
  </si>
  <si>
    <t>7564A</t>
  </si>
  <si>
    <t>LILAC LADY</t>
  </si>
  <si>
    <t>MARK MATTOX</t>
  </si>
  <si>
    <t>7319A</t>
  </si>
  <si>
    <t>GENERAL ELECTRICK*</t>
  </si>
  <si>
    <t>JENNETS/GELDINGS 3YR+</t>
  </si>
  <si>
    <t>JENNETS/2 &amp; UNDER</t>
  </si>
  <si>
    <t>Miss Jody Ruth</t>
  </si>
  <si>
    <t>FAULT &amp; OUT</t>
  </si>
  <si>
    <t>MISS JODY RUTH</t>
  </si>
  <si>
    <t>KELLIE MOORE</t>
  </si>
  <si>
    <t>GOOSE THE KENTUCKY DUN</t>
  </si>
  <si>
    <t>BETTY RAYLOR</t>
  </si>
  <si>
    <t>DIAMOND ROULETTE</t>
  </si>
  <si>
    <t>LESLIE TRONCALE</t>
  </si>
  <si>
    <t>OBSTACLES</t>
  </si>
  <si>
    <t xml:space="preserve">MISS FIT* </t>
  </si>
  <si>
    <t>MERLINS MYSTERIOUS MOLLY</t>
  </si>
  <si>
    <t>JIM PORTER</t>
  </si>
  <si>
    <t>JESSICA HAYMAN</t>
  </si>
  <si>
    <t>MANDY &amp; SANDY</t>
  </si>
  <si>
    <t>3210/3209</t>
  </si>
  <si>
    <t>ZETA</t>
  </si>
  <si>
    <t>MONIQUE GILLESPIE</t>
  </si>
  <si>
    <t>DM HOPE ANA PRAYER</t>
  </si>
  <si>
    <t>MERLIN'S MYSTERIOUS MOLLY</t>
  </si>
  <si>
    <t>DM DIAMONDS &amp; RUBIES</t>
  </si>
  <si>
    <t>CLUADIA STEVENS</t>
  </si>
  <si>
    <t>WP SWEEPSTAKES</t>
  </si>
  <si>
    <t>VEDA ROE POPE</t>
  </si>
  <si>
    <t>GC</t>
  </si>
  <si>
    <t>GC DRIVING</t>
  </si>
  <si>
    <t>MICHELE CHICO</t>
  </si>
  <si>
    <t>Amy Mclean</t>
  </si>
  <si>
    <t>EP SWEEPSTAKES</t>
  </si>
  <si>
    <t>CLYDE'S BRINGIN IT TO YA/DM HOPE ANA PRAYER</t>
  </si>
  <si>
    <t>DM LADY'S BLUE DIAMOND</t>
  </si>
  <si>
    <t>ANNA BAGLIONE</t>
  </si>
  <si>
    <t xml:space="preserve"> qualified for championship, requirement is a minimum of 5 must qualify to present a saddle</t>
  </si>
  <si>
    <r>
      <t xml:space="preserve">Rule 18 A 2: points must be accumulated in all 3 amateur divisions with a minimum of 5 points in each. Awards will be presented to top ten amateurs </t>
    </r>
    <r>
      <rPr>
        <b/>
        <i/>
        <sz val="11"/>
        <color rgb="FFC00000"/>
        <rFont val="Arial"/>
        <family val="2"/>
      </rPr>
      <t>.A minimum of 5 contestants must qualify to present awards</t>
    </r>
    <r>
      <rPr>
        <i/>
        <sz val="11"/>
        <color rgb="FFC00000"/>
        <rFont val="Arial"/>
        <family val="2"/>
      </rPr>
      <t>.</t>
    </r>
  </si>
  <si>
    <t>Grren Yr</t>
  </si>
  <si>
    <t>2023 ALL AROUND TOP TEN CHAMPION MULES</t>
  </si>
  <si>
    <t>2023 ALL AROUND TOP TEN DONKEY CHAMPION</t>
  </si>
  <si>
    <t>2023 ALL AROUND AMATEUR</t>
  </si>
  <si>
    <t>2023 ALL AROUND YOUTH CHAMPION</t>
  </si>
  <si>
    <t>2023 AMA POINTS</t>
  </si>
  <si>
    <t>BLOSSOM SPRING</t>
  </si>
  <si>
    <t>BLOSSOM SPECTACULAR</t>
  </si>
  <si>
    <t>BLOSSOM FALL</t>
  </si>
  <si>
    <t>BLOSSOM SPEC</t>
  </si>
  <si>
    <t>CHRISTMAS DUN RIGHT</t>
  </si>
  <si>
    <t>KERRY TRACY</t>
  </si>
  <si>
    <t>PUZZLE</t>
  </si>
  <si>
    <t>OMT STARRING OLIVIA</t>
  </si>
  <si>
    <t>5672A</t>
  </si>
  <si>
    <t>DOLLYS TOO ROWDY</t>
  </si>
  <si>
    <t>RAFTER F SHEZA BELLA</t>
  </si>
  <si>
    <t>1ST</t>
  </si>
  <si>
    <t>REBECCA RAEDE</t>
  </si>
  <si>
    <t>JEANNE &amp; REBECCA RAEDE</t>
  </si>
  <si>
    <t>ACE OF SPADES</t>
  </si>
  <si>
    <t>ALICIA WENDT</t>
  </si>
  <si>
    <t>ERIKA VANDERVEER</t>
  </si>
  <si>
    <t>STERLINGS RAMBLERS DUSTY</t>
  </si>
  <si>
    <t>DENNIS SERPA</t>
  </si>
  <si>
    <t>HEART BLONESOME RANGER</t>
  </si>
  <si>
    <t>JEANNE READE</t>
  </si>
  <si>
    <t>MISS FIT</t>
  </si>
  <si>
    <t>COOYRIGHTS ROOSTER</t>
  </si>
  <si>
    <t>REBECCA &amp; JEANNE RAEDE</t>
  </si>
  <si>
    <t>AKINS CHOCLAT PUDN</t>
  </si>
  <si>
    <t>5258A</t>
  </si>
  <si>
    <t>SS ONE HOT TA MOLLY</t>
  </si>
  <si>
    <t>KELLIE SHIELDS/SUE WALLACE</t>
  </si>
  <si>
    <t>JESSIE MILES</t>
  </si>
  <si>
    <t>HOT SHOT SLENDER</t>
  </si>
  <si>
    <t>STEER DAUBING</t>
  </si>
  <si>
    <t>PICK YOUR ROUTE</t>
  </si>
  <si>
    <t>OK KING OF THE ROAD</t>
  </si>
  <si>
    <t>OK KEEPIN' THE FAITH</t>
  </si>
  <si>
    <t>HEART B JUST SAWYER</t>
  </si>
  <si>
    <t>TESORNOS SPOTTED DUKE</t>
  </si>
  <si>
    <t>MCKENZIE SIBLEY</t>
  </si>
  <si>
    <t xml:space="preserve">GC </t>
  </si>
  <si>
    <t>COPYRIGHT'S ROOSTER</t>
  </si>
  <si>
    <t>*201</t>
  </si>
  <si>
    <t>RFR LUCKY SEVEN*</t>
  </si>
  <si>
    <t>*REG ?</t>
  </si>
  <si>
    <t>7012A</t>
  </si>
  <si>
    <t>7528A</t>
  </si>
  <si>
    <t>7610A</t>
  </si>
  <si>
    <t>7609A</t>
  </si>
  <si>
    <t>*</t>
  </si>
  <si>
    <t>* REG # NOT FOUND</t>
  </si>
  <si>
    <t>* Exhibitor not a member</t>
  </si>
  <si>
    <t>ROMAN IV APRIL LARK</t>
  </si>
  <si>
    <t>SALATO</t>
  </si>
  <si>
    <t>ANDY ASSERETO</t>
  </si>
  <si>
    <t>CADDO OKLAHOMA</t>
  </si>
  <si>
    <t>WILLIAM GAINES</t>
  </si>
  <si>
    <t>RYLER FAIRBANKS</t>
  </si>
  <si>
    <t>MISS WAPITI</t>
  </si>
  <si>
    <t>MEDLEY KELLY</t>
  </si>
  <si>
    <t>7290A</t>
  </si>
  <si>
    <t>DENIM &amp; DIAMONDS</t>
  </si>
  <si>
    <t>YR</t>
  </si>
  <si>
    <t>7611A</t>
  </si>
  <si>
    <r>
      <t>AMA</t>
    </r>
    <r>
      <rPr>
        <b/>
        <i/>
        <sz val="10"/>
        <rFont val="Arial"/>
        <family val="2"/>
      </rPr>
      <t>#</t>
    </r>
  </si>
  <si>
    <t>7021A</t>
  </si>
  <si>
    <t>5869J</t>
  </si>
  <si>
    <t>4680A</t>
  </si>
  <si>
    <t>W/J TRAIL Class 15a</t>
  </si>
  <si>
    <t>W/J TRAIL Class 15b</t>
  </si>
  <si>
    <t>TRAIL 2 Class 24b</t>
  </si>
  <si>
    <t>TRAIL Class 24a</t>
  </si>
  <si>
    <t>TRAIL Class 22a</t>
  </si>
  <si>
    <t>TRAIL Class 22b</t>
  </si>
  <si>
    <t>TRAIL Class 23a</t>
  </si>
  <si>
    <t>TRAIL Class 23b</t>
  </si>
  <si>
    <t>W/J TRAIL Class 87a</t>
  </si>
  <si>
    <t>W/J TRAIL Class 87b</t>
  </si>
  <si>
    <t>TRAIL 16a</t>
  </si>
  <si>
    <t>TRAIL 16b</t>
  </si>
  <si>
    <t>TRAIL 91b</t>
  </si>
  <si>
    <t>TRAIL 91a</t>
  </si>
  <si>
    <t>TRAIL 25A</t>
  </si>
  <si>
    <t>TRAIL 25B</t>
  </si>
  <si>
    <t>TRAIL 94A</t>
  </si>
  <si>
    <t>TRAIL 94B</t>
  </si>
  <si>
    <t>TRAIL Class 96A</t>
  </si>
  <si>
    <t>TRAIL Class 96B</t>
  </si>
  <si>
    <t>TRAIL Class 97A</t>
  </si>
  <si>
    <t>TRAIL Class 97B</t>
  </si>
  <si>
    <t>TRAIL Class 100A</t>
  </si>
  <si>
    <t>TRAIL Class 100B</t>
  </si>
  <si>
    <t>MULE/DONKEY</t>
  </si>
  <si>
    <t>REG#</t>
  </si>
  <si>
    <t>W/T ENG PLEASURE</t>
  </si>
  <si>
    <t>ENG EQ</t>
  </si>
  <si>
    <t>TRAIL DRIVING 128A</t>
  </si>
  <si>
    <t>TRAIL DRIVING 128B</t>
  </si>
  <si>
    <t>PLEASURE DRIVING TURNOUT 130A</t>
  </si>
  <si>
    <t>PLEASURE DRIVING TURNOUT 130B</t>
  </si>
  <si>
    <t>REINSMANSHIP 135A</t>
  </si>
  <si>
    <t>REINSMANSHIP 135B</t>
  </si>
  <si>
    <t>PLEASURE DRIVINGWORKING 140A</t>
  </si>
  <si>
    <t>PLEASURE DRIVINGWORKING 140B</t>
  </si>
  <si>
    <t>AMATEUR DRIVING</t>
  </si>
  <si>
    <t xml:space="preserve">Approved classes TBD </t>
  </si>
  <si>
    <t>PRE-GREEN</t>
  </si>
  <si>
    <t>BARBARA SCHUYLAR</t>
  </si>
  <si>
    <t>PRINCESS FART SPARKLE #</t>
  </si>
  <si>
    <t>MARIAH KUELER *</t>
  </si>
  <si>
    <t>5060A</t>
  </si>
  <si>
    <t>GREYSTONE'S SILOUETTE</t>
  </si>
  <si>
    <t>ACTIONS PLAYBUNNY</t>
  </si>
  <si>
    <t>RED DAWN</t>
  </si>
  <si>
    <t>ARCO'S GOT A SECRET</t>
  </si>
  <si>
    <t>CHRISTMAS DUN RIGHT/HALLE BERRY/ARCO GOT A SECRET/ARCO'S GOT A SECRET</t>
  </si>
  <si>
    <t>RED TICKET</t>
  </si>
  <si>
    <t>BECKY SANDERS</t>
  </si>
  <si>
    <t>7499A</t>
  </si>
  <si>
    <t>6+</t>
  </si>
  <si>
    <t xml:space="preserve">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</si>
  <si>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</si>
  <si>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</t>
  </si>
  <si>
    <t xml:space="preserve">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</si>
  <si>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</si>
  <si>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</t>
  </si>
  <si>
    <t xml:space="preserve">                                                                                               </t>
  </si>
  <si>
    <t xml:space="preserve">     </t>
  </si>
  <si>
    <t xml:space="preserve">                                                      </t>
  </si>
  <si>
    <t xml:space="preserve">                                           </t>
  </si>
  <si>
    <t xml:space="preserve">                    </t>
  </si>
  <si>
    <t xml:space="preserve">                                                                                                                                         </t>
  </si>
  <si>
    <t>JAR3ED ALPERS</t>
  </si>
  <si>
    <t xml:space="preserve">                                                                                                                   </t>
  </si>
  <si>
    <t xml:space="preserve">      </t>
  </si>
  <si>
    <t>SARA WITH SPOTS</t>
  </si>
  <si>
    <t>CHRISTMAS DUN RIGHT/ARCO GOT A SECRET</t>
  </si>
  <si>
    <t>WINN</t>
  </si>
  <si>
    <t>BOOT SCOOTIN BOOGIE</t>
  </si>
  <si>
    <t>ENG PLEASURE W/T</t>
  </si>
  <si>
    <t>WESTERN PLEASURE W/T</t>
  </si>
  <si>
    <t>PL DRIVING TO</t>
  </si>
  <si>
    <t>PL DRIVING WORKING</t>
  </si>
  <si>
    <t>TRAIL 1</t>
  </si>
  <si>
    <t>TRAIL 2</t>
  </si>
  <si>
    <t>nonpro*</t>
  </si>
  <si>
    <t>nonpro</t>
  </si>
  <si>
    <t>nq</t>
  </si>
  <si>
    <t>* 3 show qualification not met</t>
  </si>
  <si>
    <t>amateur</t>
  </si>
  <si>
    <t>201 no name</t>
  </si>
  <si>
    <t>SORTING/ROPING</t>
  </si>
  <si>
    <t>CHAMPION MULE</t>
  </si>
  <si>
    <t>1*</t>
  </si>
  <si>
    <r>
      <t xml:space="preserve">Rule 18 A 2: points must be accumulated in 3 of the 4 youth divisions with a minimum of 5 points in each. . Awards will be presented to top ten youths.  </t>
    </r>
    <r>
      <rPr>
        <b/>
        <i/>
        <sz val="11"/>
        <color rgb="FFC00000"/>
        <rFont val="Arial"/>
        <family val="2"/>
      </rPr>
      <t>A minimum of 5 contestants must qualify to award a saddle.*</t>
    </r>
    <r>
      <rPr>
        <i/>
        <sz val="11"/>
        <color rgb="FFC00000"/>
        <rFont val="Arial"/>
        <family val="2"/>
      </rPr>
      <t xml:space="preserve"> Awards will be presented to those qualifying in 2 divisions, however they are placed below contestants meeting the 3 division requirement.</t>
    </r>
  </si>
  <si>
    <t>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</si>
</sst>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8" x14ac:knownFonts="1">
    <font>
      <sz val="10"/>
      <name val="Arial"/>
    </font>
    <font>
      <b/>
      <sz val="14"/>
      <name val="Arial"/>
      <family val="2"/>
    </font>
    <font>
      <sz val="10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b/>
      <sz val="10"/>
      <name val="Arial"/>
      <family val="2"/>
    </font>
    <font>
      <b/>
      <sz val="11"/>
      <name val="Palatino Linotype"/>
      <family val="1"/>
    </font>
    <font>
      <b/>
      <sz val="11"/>
      <name val="Arial"/>
      <family val="2"/>
    </font>
    <font>
      <sz val="10"/>
      <color theme="4" tint="-0.249977111117893"/>
      <name val="Arial"/>
      <family val="2"/>
    </font>
    <font>
      <sz val="10"/>
      <color theme="1"/>
      <name val="Arial"/>
      <family val="2"/>
    </font>
    <font>
      <b/>
      <sz val="18"/>
      <name val="Palatino Linotype"/>
      <family val="1"/>
    </font>
    <font>
      <b/>
      <sz val="18"/>
      <name val="Arial"/>
      <family val="2"/>
    </font>
    <font>
      <sz val="11"/>
      <name val="Palatino Linotype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 Narrow"/>
      <family val="2"/>
    </font>
    <font>
      <sz val="10"/>
      <color rgb="FFFF000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sz val="18"/>
      <name val="Arial Narrow"/>
      <family val="2"/>
    </font>
    <font>
      <b/>
      <sz val="16"/>
      <name val="Arial"/>
      <family val="2"/>
    </font>
    <font>
      <b/>
      <sz val="16"/>
      <name val="Arial Narrow"/>
      <family val="2"/>
    </font>
    <font>
      <b/>
      <sz val="12"/>
      <color theme="9" tint="0.79998168889431442"/>
      <name val="Arial"/>
      <family val="2"/>
    </font>
    <font>
      <sz val="10"/>
      <color rgb="FF0070C0"/>
      <name val="Palatino Linotype"/>
      <family val="1"/>
    </font>
    <font>
      <b/>
      <sz val="10"/>
      <color rgb="FF0070C0"/>
      <name val="Palatino Linotype"/>
      <family val="1"/>
    </font>
    <font>
      <b/>
      <sz val="18"/>
      <color rgb="FF0070C0"/>
      <name val="Palatino Linotype"/>
      <family val="1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Palatino Linotype"/>
      <family val="1"/>
    </font>
    <font>
      <sz val="12"/>
      <color rgb="FF0070C0"/>
      <name val="Palatino Linotype"/>
      <family val="1"/>
    </font>
    <font>
      <b/>
      <sz val="18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C00000"/>
      <name val="Palatino Linotype"/>
      <family val="1"/>
    </font>
    <font>
      <b/>
      <sz val="10"/>
      <color rgb="FFC00000"/>
      <name val="Palatino Linotype"/>
      <family val="1"/>
    </font>
    <font>
      <b/>
      <sz val="12"/>
      <color rgb="FFC00000"/>
      <name val="Arial"/>
      <family val="2"/>
    </font>
    <font>
      <sz val="12"/>
      <color rgb="FFC00000"/>
      <name val="Arial"/>
      <family val="2"/>
    </font>
    <font>
      <b/>
      <sz val="12"/>
      <color rgb="FFC00000"/>
      <name val="Palatino Linotype"/>
      <family val="1"/>
    </font>
    <font>
      <sz val="12"/>
      <color rgb="FFC00000"/>
      <name val="Palatino Linotype"/>
      <family val="1"/>
    </font>
    <font>
      <sz val="10"/>
      <color rgb="FFFF0000"/>
      <name val="Palatino Linotype"/>
      <family val="1"/>
    </font>
    <font>
      <b/>
      <sz val="12"/>
      <color rgb="FFFF0000"/>
      <name val="Palatino Linotype"/>
      <family val="1"/>
    </font>
    <font>
      <b/>
      <sz val="10"/>
      <color rgb="FFFF0000"/>
      <name val="Palatino Linotype"/>
      <family val="1"/>
    </font>
    <font>
      <i/>
      <sz val="11"/>
      <name val="Arial"/>
      <family val="2"/>
    </font>
    <font>
      <b/>
      <sz val="12"/>
      <color rgb="FFFF0000"/>
      <name val="Arial"/>
      <family val="2"/>
    </font>
    <font>
      <b/>
      <sz val="10"/>
      <name val="Arial Black"/>
      <family val="2"/>
    </font>
    <font>
      <b/>
      <sz val="11"/>
      <color rgb="FFC00000"/>
      <name val="Arial"/>
      <family val="2"/>
    </font>
    <font>
      <sz val="10"/>
      <color rgb="FFC00000"/>
      <name val="Arial Narrow"/>
      <family val="2"/>
    </font>
    <font>
      <b/>
      <sz val="10"/>
      <color rgb="FFC00000"/>
      <name val="Arial Narrow"/>
      <family val="2"/>
    </font>
    <font>
      <b/>
      <i/>
      <sz val="11"/>
      <color rgb="FFC00000"/>
      <name val="Arial"/>
      <family val="2"/>
    </font>
    <font>
      <i/>
      <sz val="11"/>
      <color rgb="FFC00000"/>
      <name val="Arial"/>
      <family val="2"/>
    </font>
    <font>
      <b/>
      <sz val="12"/>
      <name val="Arial Narrow"/>
      <family val="2"/>
    </font>
    <font>
      <u/>
      <sz val="10"/>
      <color theme="10"/>
      <name val="Arial"/>
      <family val="2"/>
    </font>
    <font>
      <sz val="12"/>
      <color rgb="FFFF0000"/>
      <name val="Palatino Linotype"/>
      <family val="1"/>
    </font>
    <font>
      <b/>
      <sz val="12"/>
      <color rgb="FFEDE4F1"/>
      <name val="Arial"/>
      <family val="2"/>
    </font>
    <font>
      <sz val="12"/>
      <color rgb="FFFF0000"/>
      <name val="Arial"/>
      <family val="2"/>
    </font>
    <font>
      <sz val="12"/>
      <color theme="9" tint="0.79998168889431442"/>
      <name val="Arial"/>
      <family val="2"/>
    </font>
    <font>
      <sz val="10"/>
      <color rgb="FF0070C0"/>
      <name val="Arial Black"/>
      <family val="2"/>
    </font>
    <font>
      <b/>
      <sz val="16"/>
      <name val="Palatino Linotype"/>
      <family val="1"/>
    </font>
    <font>
      <sz val="10"/>
      <color rgb="FFC00000"/>
      <name val="Arial Black"/>
      <family val="2"/>
    </font>
    <font>
      <b/>
      <sz val="12"/>
      <color theme="6" tint="-0.249977111117893"/>
      <name val="Palatino Linotype"/>
      <family val="1"/>
    </font>
  </fonts>
  <fills count="5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E1E0E2"/>
        <bgColor rgb="FF000000"/>
      </patternFill>
    </fill>
    <fill>
      <patternFill patternType="solid">
        <fgColor rgb="FFB2F0FC"/>
        <bgColor indexed="64"/>
      </patternFill>
    </fill>
    <fill>
      <patternFill patternType="solid">
        <fgColor rgb="FFB2F0F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2" tint="0.79998168889431442"/>
        <bgColor rgb="FF000000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2" tint="0.59999389629810485"/>
        <bgColor rgb="FF000000"/>
      </patternFill>
    </fill>
    <fill>
      <patternFill patternType="solid">
        <fgColor rgb="FFEAE7ED"/>
        <bgColor rgb="FF000000"/>
      </patternFill>
    </fill>
    <fill>
      <patternFill patternType="solid">
        <fgColor rgb="FFEDE4F1"/>
        <bgColor rgb="FF000000"/>
      </patternFill>
    </fill>
    <fill>
      <patternFill patternType="solid">
        <fgColor rgb="FFF4F3F5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ACAE3"/>
        <bgColor rgb="FF00000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8" fillId="0" borderId="0">
      <alignment horizontal="left"/>
    </xf>
    <xf numFmtId="0" fontId="69" fillId="0" borderId="0" applyNumberFormat="0" applyFill="0" applyBorder="0" applyAlignment="0" applyProtection="0"/>
  </cellStyleXfs>
  <cellXfs count="178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textRotation="90"/>
    </xf>
    <xf numFmtId="0" fontId="3" fillId="3" borderId="1" xfId="0" applyFont="1" applyFill="1" applyBorder="1" applyAlignment="1">
      <alignment horizontal="center" textRotation="90"/>
    </xf>
    <xf numFmtId="0" fontId="3" fillId="4" borderId="1" xfId="0" applyFont="1" applyFill="1" applyBorder="1" applyAlignment="1">
      <alignment horizontal="center" textRotation="90"/>
    </xf>
    <xf numFmtId="0" fontId="3" fillId="5" borderId="1" xfId="0" applyFont="1" applyFill="1" applyBorder="1" applyAlignment="1">
      <alignment horizontal="center" textRotation="90"/>
    </xf>
    <xf numFmtId="0" fontId="3" fillId="6" borderId="1" xfId="0" applyFont="1" applyFill="1" applyBorder="1" applyAlignment="1">
      <alignment horizontal="center" textRotation="90"/>
    </xf>
    <xf numFmtId="0" fontId="3" fillId="7" borderId="1" xfId="0" applyFont="1" applyFill="1" applyBorder="1" applyAlignment="1">
      <alignment horizontal="center" textRotation="90"/>
    </xf>
    <xf numFmtId="0" fontId="3" fillId="8" borderId="1" xfId="0" applyFont="1" applyFill="1" applyBorder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3" fillId="9" borderId="1" xfId="0" applyFont="1" applyFill="1" applyBorder="1" applyAlignment="1">
      <alignment horizontal="center" textRotation="90"/>
    </xf>
    <xf numFmtId="0" fontId="3" fillId="0" borderId="2" xfId="0" applyFont="1" applyBorder="1" applyAlignment="1">
      <alignment horizontal="center" textRotation="90"/>
    </xf>
    <xf numFmtId="0" fontId="3" fillId="6" borderId="3" xfId="0" applyFont="1" applyFill="1" applyBorder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4" fillId="0" borderId="1" xfId="0" applyFont="1" applyBorder="1"/>
    <xf numFmtId="0" fontId="4" fillId="0" borderId="4" xfId="0" applyFont="1" applyBorder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6" borderId="3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0" fontId="0" fillId="8" borderId="1" xfId="0" applyFill="1" applyBorder="1"/>
    <xf numFmtId="0" fontId="0" fillId="0" borderId="1" xfId="0" applyBorder="1"/>
    <xf numFmtId="0" fontId="0" fillId="9" borderId="1" xfId="0" applyFill="1" applyBorder="1"/>
    <xf numFmtId="0" fontId="0" fillId="2" borderId="1" xfId="0" applyFill="1" applyBorder="1"/>
    <xf numFmtId="0" fontId="0" fillId="3" borderId="1" xfId="0" applyFill="1" applyBorder="1"/>
    <xf numFmtId="0" fontId="4" fillId="0" borderId="5" xfId="0" applyFont="1" applyBorder="1"/>
    <xf numFmtId="0" fontId="4" fillId="0" borderId="6" xfId="0" applyFont="1" applyBorder="1"/>
    <xf numFmtId="0" fontId="4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/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9" fillId="0" borderId="6" xfId="0" applyFont="1" applyBorder="1"/>
    <xf numFmtId="0" fontId="9" fillId="0" borderId="1" xfId="0" applyFont="1" applyBorder="1"/>
    <xf numFmtId="0" fontId="10" fillId="0" borderId="6" xfId="0" applyFont="1" applyBorder="1"/>
    <xf numFmtId="0" fontId="11" fillId="0" borderId="6" xfId="0" applyFont="1" applyBorder="1"/>
    <xf numFmtId="0" fontId="4" fillId="0" borderId="0" xfId="0" applyFont="1"/>
    <xf numFmtId="11" fontId="0" fillId="0" borderId="0" xfId="0" applyNumberFormat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" xfId="0" applyFont="1" applyBorder="1"/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 textRotation="90"/>
    </xf>
    <xf numFmtId="0" fontId="14" fillId="0" borderId="2" xfId="0" applyFont="1" applyBorder="1" applyAlignment="1">
      <alignment horizontal="center" textRotation="90"/>
    </xf>
    <xf numFmtId="0" fontId="13" fillId="0" borderId="4" xfId="0" applyFont="1" applyBorder="1"/>
    <xf numFmtId="0" fontId="13" fillId="0" borderId="6" xfId="0" applyFont="1" applyBorder="1"/>
    <xf numFmtId="0" fontId="13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" fillId="0" borderId="8" xfId="0" applyFont="1" applyBorder="1"/>
    <xf numFmtId="0" fontId="13" fillId="10" borderId="0" xfId="0" applyFont="1" applyFill="1"/>
    <xf numFmtId="0" fontId="13" fillId="11" borderId="0" xfId="0" applyFont="1" applyFill="1"/>
    <xf numFmtId="0" fontId="14" fillId="10" borderId="0" xfId="0" applyFont="1" applyFill="1" applyAlignment="1">
      <alignment horizontal="center"/>
    </xf>
    <xf numFmtId="0" fontId="13" fillId="0" borderId="8" xfId="0" applyFont="1" applyBorder="1"/>
    <xf numFmtId="0" fontId="13" fillId="0" borderId="5" xfId="0" applyFont="1" applyBorder="1"/>
    <xf numFmtId="164" fontId="13" fillId="0" borderId="0" xfId="0" applyNumberFormat="1" applyFont="1"/>
    <xf numFmtId="164" fontId="14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/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4" fillId="0" borderId="2" xfId="0" applyFont="1" applyBorder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13" fillId="0" borderId="0" xfId="0" applyNumberFormat="1" applyFont="1" applyAlignment="1">
      <alignment horizontal="right"/>
    </xf>
    <xf numFmtId="0" fontId="13" fillId="7" borderId="0" xfId="0" applyFont="1" applyFill="1"/>
    <xf numFmtId="0" fontId="14" fillId="12" borderId="1" xfId="0" applyFont="1" applyFill="1" applyBorder="1"/>
    <xf numFmtId="0" fontId="3" fillId="0" borderId="1" xfId="0" applyFont="1" applyBorder="1" applyAlignment="1">
      <alignment horizontal="center"/>
    </xf>
    <xf numFmtId="0" fontId="13" fillId="0" borderId="10" xfId="0" applyFont="1" applyBorder="1"/>
    <xf numFmtId="0" fontId="13" fillId="0" borderId="8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3" fillId="13" borderId="0" xfId="0" applyFont="1" applyFill="1"/>
    <xf numFmtId="0" fontId="9" fillId="0" borderId="0" xfId="0" applyFont="1"/>
    <xf numFmtId="0" fontId="14" fillId="0" borderId="1" xfId="0" applyFont="1" applyBorder="1" applyAlignment="1">
      <alignment textRotation="90"/>
    </xf>
    <xf numFmtId="0" fontId="14" fillId="0" borderId="1" xfId="0" applyFont="1" applyBorder="1"/>
    <xf numFmtId="0" fontId="13" fillId="0" borderId="7" xfId="0" applyFont="1" applyBorder="1"/>
    <xf numFmtId="0" fontId="3" fillId="10" borderId="1" xfId="0" applyFont="1" applyFill="1" applyBorder="1" applyAlignment="1">
      <alignment horizontal="center" textRotation="90"/>
    </xf>
    <xf numFmtId="0" fontId="17" fillId="0" borderId="1" xfId="0" applyFont="1" applyBorder="1"/>
    <xf numFmtId="164" fontId="14" fillId="0" borderId="1" xfId="0" applyNumberFormat="1" applyFont="1" applyBorder="1"/>
    <xf numFmtId="0" fontId="15" fillId="0" borderId="1" xfId="0" applyFont="1" applyBorder="1" applyAlignment="1">
      <alignment textRotation="90"/>
    </xf>
    <xf numFmtId="0" fontId="13" fillId="0" borderId="7" xfId="0" applyFont="1" applyBorder="1" applyAlignment="1">
      <alignment horizontal="center"/>
    </xf>
    <xf numFmtId="0" fontId="15" fillId="0" borderId="1" xfId="0" applyFont="1" applyBorder="1" applyAlignment="1">
      <alignment horizontal="center" textRotation="90"/>
    </xf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textRotation="90"/>
    </xf>
    <xf numFmtId="0" fontId="15" fillId="0" borderId="1" xfId="0" applyFont="1" applyBorder="1"/>
    <xf numFmtId="164" fontId="14" fillId="0" borderId="1" xfId="0" applyNumberFormat="1" applyFont="1" applyBorder="1" applyAlignment="1">
      <alignment horizontal="center" textRotation="90"/>
    </xf>
    <xf numFmtId="0" fontId="13" fillId="0" borderId="1" xfId="0" applyFont="1" applyBorder="1" applyAlignment="1">
      <alignment horizontal="right"/>
    </xf>
    <xf numFmtId="0" fontId="13" fillId="0" borderId="11" xfId="0" applyFont="1" applyBorder="1"/>
    <xf numFmtId="0" fontId="13" fillId="0" borderId="7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14" fillId="14" borderId="1" xfId="0" applyFont="1" applyFill="1" applyBorder="1" applyAlignment="1">
      <alignment horizontal="center" textRotation="90"/>
    </xf>
    <xf numFmtId="0" fontId="14" fillId="16" borderId="1" xfId="0" applyFont="1" applyFill="1" applyBorder="1" applyAlignment="1">
      <alignment horizontal="center" textRotation="90"/>
    </xf>
    <xf numFmtId="0" fontId="3" fillId="14" borderId="1" xfId="0" applyFont="1" applyFill="1" applyBorder="1" applyAlignment="1">
      <alignment horizontal="center" textRotation="90"/>
    </xf>
    <xf numFmtId="0" fontId="0" fillId="14" borderId="1" xfId="0" applyFill="1" applyBorder="1"/>
    <xf numFmtId="0" fontId="4" fillId="14" borderId="1" xfId="0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center" textRotation="90"/>
    </xf>
    <xf numFmtId="0" fontId="13" fillId="18" borderId="1" xfId="0" applyFont="1" applyFill="1" applyBorder="1" applyAlignment="1">
      <alignment horizontal="center"/>
    </xf>
    <xf numFmtId="0" fontId="14" fillId="17" borderId="1" xfId="0" applyFont="1" applyFill="1" applyBorder="1" applyAlignment="1">
      <alignment horizontal="center" textRotation="90"/>
    </xf>
    <xf numFmtId="0" fontId="13" fillId="17" borderId="1" xfId="0" applyFont="1" applyFill="1" applyBorder="1"/>
    <xf numFmtId="0" fontId="13" fillId="17" borderId="8" xfId="0" applyFont="1" applyFill="1" applyBorder="1" applyAlignment="1">
      <alignment horizontal="center" textRotation="90"/>
    </xf>
    <xf numFmtId="0" fontId="13" fillId="17" borderId="1" xfId="0" applyFont="1" applyFill="1" applyBorder="1" applyAlignment="1">
      <alignment horizontal="center" textRotation="90"/>
    </xf>
    <xf numFmtId="0" fontId="14" fillId="17" borderId="1" xfId="0" applyFont="1" applyFill="1" applyBorder="1" applyAlignment="1">
      <alignment horizontal="center"/>
    </xf>
    <xf numFmtId="0" fontId="14" fillId="18" borderId="1" xfId="0" applyFont="1" applyFill="1" applyBorder="1" applyAlignment="1">
      <alignment horizontal="center" textRotation="90"/>
    </xf>
    <xf numFmtId="0" fontId="14" fillId="17" borderId="8" xfId="0" applyFont="1" applyFill="1" applyBorder="1" applyAlignment="1">
      <alignment horizontal="center"/>
    </xf>
    <xf numFmtId="0" fontId="13" fillId="17" borderId="5" xfId="0" applyFont="1" applyFill="1" applyBorder="1" applyAlignment="1">
      <alignment horizontal="center"/>
    </xf>
    <xf numFmtId="0" fontId="4" fillId="17" borderId="1" xfId="0" applyFont="1" applyFill="1" applyBorder="1" applyAlignment="1">
      <alignment horizontal="center"/>
    </xf>
    <xf numFmtId="0" fontId="15" fillId="17" borderId="1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3" fillId="17" borderId="1" xfId="0" applyFont="1" applyFill="1" applyBorder="1" applyAlignment="1">
      <alignment horizontal="center" textRotation="90"/>
    </xf>
    <xf numFmtId="0" fontId="3" fillId="17" borderId="1" xfId="0" applyFont="1" applyFill="1" applyBorder="1" applyAlignment="1">
      <alignment horizontal="center"/>
    </xf>
    <xf numFmtId="0" fontId="3" fillId="17" borderId="3" xfId="0" applyFont="1" applyFill="1" applyBorder="1" applyAlignment="1">
      <alignment horizontal="center"/>
    </xf>
    <xf numFmtId="0" fontId="4" fillId="17" borderId="3" xfId="0" applyFont="1" applyFill="1" applyBorder="1" applyAlignment="1">
      <alignment horizontal="center"/>
    </xf>
    <xf numFmtId="0" fontId="3" fillId="17" borderId="3" xfId="0" applyFont="1" applyFill="1" applyBorder="1" applyAlignment="1">
      <alignment horizontal="center" textRotation="90"/>
    </xf>
    <xf numFmtId="0" fontId="4" fillId="17" borderId="3" xfId="0" applyFont="1" applyFill="1" applyBorder="1"/>
    <xf numFmtId="16" fontId="14" fillId="0" borderId="0" xfId="0" applyNumberFormat="1" applyFont="1" applyAlignment="1">
      <alignment horizontal="left"/>
    </xf>
    <xf numFmtId="16" fontId="14" fillId="0" borderId="1" xfId="0" applyNumberFormat="1" applyFont="1" applyBorder="1" applyAlignment="1">
      <alignment horizontal="left"/>
    </xf>
    <xf numFmtId="0" fontId="13" fillId="17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9" fillId="0" borderId="7" xfId="0" applyFont="1" applyBorder="1"/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wrapText="1"/>
    </xf>
    <xf numFmtId="0" fontId="22" fillId="0" borderId="0" xfId="0" applyFont="1"/>
    <xf numFmtId="0" fontId="15" fillId="0" borderId="0" xfId="0" applyFont="1"/>
    <xf numFmtId="0" fontId="18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left"/>
    </xf>
    <xf numFmtId="0" fontId="19" fillId="0" borderId="0" xfId="0" applyFont="1"/>
    <xf numFmtId="0" fontId="3" fillId="0" borderId="0" xfId="0" applyFont="1"/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/>
    <xf numFmtId="0" fontId="4" fillId="0" borderId="11" xfId="0" applyFont="1" applyBorder="1" applyAlignment="1">
      <alignment horizontal="right"/>
    </xf>
    <xf numFmtId="0" fontId="13" fillId="0" borderId="3" xfId="0" applyFont="1" applyBorder="1"/>
    <xf numFmtId="0" fontId="9" fillId="0" borderId="1" xfId="0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6" fillId="0" borderId="5" xfId="0" applyFont="1" applyBorder="1"/>
    <xf numFmtId="0" fontId="16" fillId="0" borderId="11" xfId="0" applyFont="1" applyBorder="1"/>
    <xf numFmtId="16" fontId="14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0" fillId="17" borderId="1" xfId="0" applyFill="1" applyBorder="1"/>
    <xf numFmtId="0" fontId="19" fillId="0" borderId="0" xfId="0" applyFont="1" applyAlignment="1">
      <alignment horizontal="center"/>
    </xf>
    <xf numFmtId="0" fontId="13" fillId="17" borderId="7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0" borderId="4" xfId="0" applyFont="1" applyBorder="1" applyAlignment="1">
      <alignment horizontal="left"/>
    </xf>
    <xf numFmtId="164" fontId="14" fillId="0" borderId="0" xfId="0" applyNumberFormat="1" applyFont="1"/>
    <xf numFmtId="0" fontId="9" fillId="0" borderId="5" xfId="0" applyFont="1" applyBorder="1"/>
    <xf numFmtId="0" fontId="14" fillId="18" borderId="5" xfId="0" applyFont="1" applyFill="1" applyBorder="1" applyAlignment="1">
      <alignment horizontal="center"/>
    </xf>
    <xf numFmtId="0" fontId="13" fillId="18" borderId="5" xfId="0" applyFont="1" applyFill="1" applyBorder="1" applyAlignment="1">
      <alignment horizontal="center"/>
    </xf>
    <xf numFmtId="0" fontId="14" fillId="17" borderId="3" xfId="0" applyFont="1" applyFill="1" applyBorder="1" applyAlignment="1">
      <alignment horizontal="center"/>
    </xf>
    <xf numFmtId="0" fontId="7" fillId="0" borderId="5" xfId="0" applyFont="1" applyBorder="1"/>
    <xf numFmtId="0" fontId="15" fillId="18" borderId="11" xfId="0" applyFont="1" applyFill="1" applyBorder="1" applyAlignment="1">
      <alignment horizontal="center"/>
    </xf>
    <xf numFmtId="0" fontId="16" fillId="18" borderId="11" xfId="0" applyFont="1" applyFill="1" applyBorder="1" applyAlignment="1">
      <alignment horizontal="center"/>
    </xf>
    <xf numFmtId="0" fontId="16" fillId="18" borderId="11" xfId="0" applyFont="1" applyFill="1" applyBorder="1"/>
    <xf numFmtId="0" fontId="16" fillId="0" borderId="5" xfId="0" applyFont="1" applyBorder="1" applyAlignment="1">
      <alignment horizontal="left"/>
    </xf>
    <xf numFmtId="0" fontId="0" fillId="17" borderId="1" xfId="0" applyFill="1" applyBorder="1" applyAlignment="1">
      <alignment horizontal="center"/>
    </xf>
    <xf numFmtId="0" fontId="3" fillId="18" borderId="5" xfId="0" applyFont="1" applyFill="1" applyBorder="1" applyAlignment="1">
      <alignment horizontal="center"/>
    </xf>
    <xf numFmtId="0" fontId="9" fillId="18" borderId="11" xfId="0" applyFont="1" applyFill="1" applyBorder="1"/>
    <xf numFmtId="0" fontId="4" fillId="18" borderId="5" xfId="0" applyFont="1" applyFill="1" applyBorder="1" applyAlignment="1">
      <alignment horizontal="center"/>
    </xf>
    <xf numFmtId="0" fontId="9" fillId="18" borderId="11" xfId="0" applyFont="1" applyFill="1" applyBorder="1" applyAlignment="1">
      <alignment horizontal="center"/>
    </xf>
    <xf numFmtId="0" fontId="13" fillId="18" borderId="5" xfId="0" applyFont="1" applyFill="1" applyBorder="1"/>
    <xf numFmtId="0" fontId="8" fillId="17" borderId="8" xfId="0" applyFont="1" applyFill="1" applyBorder="1" applyAlignment="1">
      <alignment horizontal="center"/>
    </xf>
    <xf numFmtId="0" fontId="9" fillId="0" borderId="11" xfId="0" applyFont="1" applyBorder="1"/>
    <xf numFmtId="0" fontId="13" fillId="0" borderId="6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5" xfId="0" applyFont="1" applyBorder="1" applyAlignment="1">
      <alignment horizontal="center" wrapText="1"/>
    </xf>
    <xf numFmtId="0" fontId="13" fillId="0" borderId="2" xfId="0" applyFont="1" applyBorder="1" applyAlignment="1">
      <alignment wrapText="1"/>
    </xf>
    <xf numFmtId="0" fontId="13" fillId="0" borderId="7" xfId="0" applyFont="1" applyBorder="1" applyAlignment="1">
      <alignment horizontal="center" wrapText="1"/>
    </xf>
    <xf numFmtId="0" fontId="17" fillId="0" borderId="0" xfId="0" applyFont="1"/>
    <xf numFmtId="0" fontId="13" fillId="0" borderId="11" xfId="0" applyFont="1" applyBorder="1" applyAlignment="1">
      <alignment horizontal="center" wrapText="1"/>
    </xf>
    <xf numFmtId="0" fontId="13" fillId="0" borderId="5" xfId="0" applyFont="1" applyBorder="1" applyAlignment="1">
      <alignment horizontal="right"/>
    </xf>
    <xf numFmtId="0" fontId="13" fillId="15" borderId="5" xfId="0" applyFont="1" applyFill="1" applyBorder="1" applyAlignment="1">
      <alignment horizontal="center" textRotation="90"/>
    </xf>
    <xf numFmtId="0" fontId="13" fillId="15" borderId="11" xfId="0" applyFont="1" applyFill="1" applyBorder="1" applyAlignment="1">
      <alignment horizontal="center" textRotation="90"/>
    </xf>
    <xf numFmtId="0" fontId="13" fillId="15" borderId="5" xfId="0" applyFont="1" applyFill="1" applyBorder="1" applyAlignment="1">
      <alignment horizontal="center"/>
    </xf>
    <xf numFmtId="0" fontId="13" fillId="15" borderId="11" xfId="0" applyFont="1" applyFill="1" applyBorder="1" applyAlignment="1">
      <alignment horizontal="center"/>
    </xf>
    <xf numFmtId="0" fontId="3" fillId="15" borderId="5" xfId="0" applyFont="1" applyFill="1" applyBorder="1" applyAlignment="1">
      <alignment horizontal="center"/>
    </xf>
    <xf numFmtId="0" fontId="3" fillId="15" borderId="11" xfId="0" applyFont="1" applyFill="1" applyBorder="1" applyAlignment="1">
      <alignment horizontal="center"/>
    </xf>
    <xf numFmtId="0" fontId="4" fillId="15" borderId="5" xfId="0" applyFont="1" applyFill="1" applyBorder="1" applyAlignment="1">
      <alignment horizontal="center"/>
    </xf>
    <xf numFmtId="0" fontId="4" fillId="15" borderId="11" xfId="0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14" borderId="5" xfId="0" applyFont="1" applyFill="1" applyBorder="1" applyAlignment="1">
      <alignment horizontal="center"/>
    </xf>
    <xf numFmtId="0" fontId="4" fillId="15" borderId="8" xfId="0" applyFont="1" applyFill="1" applyBorder="1" applyAlignment="1">
      <alignment horizontal="center"/>
    </xf>
    <xf numFmtId="0" fontId="4" fillId="14" borderId="11" xfId="0" applyFont="1" applyFill="1" applyBorder="1" applyAlignment="1">
      <alignment horizontal="center"/>
    </xf>
    <xf numFmtId="0" fontId="13" fillId="0" borderId="7" xfId="0" applyFont="1" applyBorder="1" applyAlignment="1">
      <alignment horizontal="right"/>
    </xf>
    <xf numFmtId="0" fontId="13" fillId="0" borderId="3" xfId="0" applyFont="1" applyBorder="1" applyAlignment="1">
      <alignment horizontal="left"/>
    </xf>
    <xf numFmtId="0" fontId="13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7" fillId="0" borderId="7" xfId="0" applyFont="1" applyBorder="1"/>
    <xf numFmtId="0" fontId="7" fillId="0" borderId="11" xfId="0" applyFont="1" applyBorder="1"/>
    <xf numFmtId="0" fontId="7" fillId="0" borderId="8" xfId="0" applyFont="1" applyBorder="1"/>
    <xf numFmtId="0" fontId="7" fillId="0" borderId="2" xfId="0" applyFont="1" applyBorder="1"/>
    <xf numFmtId="0" fontId="4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4" fillId="0" borderId="1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3" fillId="15" borderId="1" xfId="0" applyFont="1" applyFill="1" applyBorder="1" applyAlignment="1">
      <alignment horizontal="center"/>
    </xf>
    <xf numFmtId="0" fontId="23" fillId="0" borderId="0" xfId="0" applyFont="1"/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right"/>
    </xf>
    <xf numFmtId="164" fontId="17" fillId="0" borderId="1" xfId="0" applyNumberFormat="1" applyFont="1" applyBorder="1" applyAlignment="1">
      <alignment horizontal="right" textRotation="90"/>
    </xf>
    <xf numFmtId="0" fontId="17" fillId="17" borderId="8" xfId="0" applyFont="1" applyFill="1" applyBorder="1" applyAlignment="1">
      <alignment horizontal="center"/>
    </xf>
    <xf numFmtId="0" fontId="17" fillId="17" borderId="9" xfId="0" applyFont="1" applyFill="1" applyBorder="1" applyAlignment="1">
      <alignment horizontal="center"/>
    </xf>
    <xf numFmtId="164" fontId="17" fillId="0" borderId="1" xfId="0" applyNumberFormat="1" applyFont="1" applyBorder="1" applyAlignment="1">
      <alignment horizontal="right"/>
    </xf>
    <xf numFmtId="0" fontId="9" fillId="17" borderId="1" xfId="0" applyFont="1" applyFill="1" applyBorder="1" applyAlignment="1">
      <alignment horizontal="center"/>
    </xf>
    <xf numFmtId="0" fontId="0" fillId="0" borderId="16" xfId="0" applyBorder="1"/>
    <xf numFmtId="0" fontId="25" fillId="0" borderId="0" xfId="0" applyFont="1"/>
    <xf numFmtId="0" fontId="0" fillId="23" borderId="1" xfId="0" applyFill="1" applyBorder="1"/>
    <xf numFmtId="0" fontId="0" fillId="19" borderId="1" xfId="0" applyFill="1" applyBorder="1" applyAlignment="1">
      <alignment textRotation="90"/>
    </xf>
    <xf numFmtId="0" fontId="9" fillId="22" borderId="5" xfId="0" applyFont="1" applyFill="1" applyBorder="1" applyAlignment="1">
      <alignment textRotation="90"/>
    </xf>
    <xf numFmtId="0" fontId="9" fillId="22" borderId="11" xfId="0" applyFont="1" applyFill="1" applyBorder="1" applyAlignment="1">
      <alignment textRotation="90"/>
    </xf>
    <xf numFmtId="0" fontId="16" fillId="0" borderId="1" xfId="0" applyFont="1" applyBorder="1" applyAlignment="1">
      <alignment horizontal="left"/>
    </xf>
    <xf numFmtId="0" fontId="9" fillId="0" borderId="16" xfId="0" applyFont="1" applyBorder="1"/>
    <xf numFmtId="0" fontId="9" fillId="23" borderId="1" xfId="0" applyFont="1" applyFill="1" applyBorder="1"/>
    <xf numFmtId="0" fontId="9" fillId="0" borderId="17" xfId="0" applyFont="1" applyBorder="1"/>
    <xf numFmtId="0" fontId="17" fillId="0" borderId="0" xfId="0" applyFont="1" applyAlignment="1">
      <alignment wrapText="1"/>
    </xf>
    <xf numFmtId="0" fontId="0" fillId="23" borderId="1" xfId="0" applyFill="1" applyBorder="1" applyAlignment="1">
      <alignment horizontal="center"/>
    </xf>
    <xf numFmtId="0" fontId="0" fillId="23" borderId="8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9" fillId="23" borderId="1" xfId="0" applyFont="1" applyFill="1" applyBorder="1" applyAlignment="1">
      <alignment horizontal="center"/>
    </xf>
    <xf numFmtId="0" fontId="9" fillId="24" borderId="1" xfId="0" applyFont="1" applyFill="1" applyBorder="1" applyAlignment="1">
      <alignment horizontal="center"/>
    </xf>
    <xf numFmtId="0" fontId="9" fillId="24" borderId="7" xfId="0" applyFont="1" applyFill="1" applyBorder="1" applyAlignment="1">
      <alignment horizontal="center"/>
    </xf>
    <xf numFmtId="0" fontId="9" fillId="24" borderId="5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0" fontId="9" fillId="24" borderId="2" xfId="0" applyFont="1" applyFill="1" applyBorder="1" applyAlignment="1">
      <alignment horizontal="center"/>
    </xf>
    <xf numFmtId="0" fontId="9" fillId="24" borderId="1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23" borderId="8" xfId="0" applyFont="1" applyFill="1" applyBorder="1" applyAlignment="1">
      <alignment horizontal="center"/>
    </xf>
    <xf numFmtId="0" fontId="26" fillId="0" borderId="0" xfId="0" applyFont="1"/>
    <xf numFmtId="0" fontId="0" fillId="24" borderId="1" xfId="0" applyFill="1" applyBorder="1" applyAlignment="1">
      <alignment horizontal="center"/>
    </xf>
    <xf numFmtId="0" fontId="0" fillId="24" borderId="7" xfId="0" applyFill="1" applyBorder="1" applyAlignment="1">
      <alignment horizontal="center"/>
    </xf>
    <xf numFmtId="0" fontId="0" fillId="24" borderId="5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15" borderId="7" xfId="0" applyFont="1" applyFill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13" fillId="0" borderId="7" xfId="0" applyFont="1" applyBorder="1" applyAlignment="1">
      <alignment horizontal="left" wrapText="1"/>
    </xf>
    <xf numFmtId="0" fontId="4" fillId="14" borderId="2" xfId="0" applyFont="1" applyFill="1" applyBorder="1" applyAlignment="1">
      <alignment horizontal="center"/>
    </xf>
    <xf numFmtId="0" fontId="4" fillId="14" borderId="12" xfId="0" applyFont="1" applyFill="1" applyBorder="1" applyAlignment="1">
      <alignment horizontal="center"/>
    </xf>
    <xf numFmtId="0" fontId="4" fillId="15" borderId="7" xfId="0" applyFont="1" applyFill="1" applyBorder="1" applyAlignment="1">
      <alignment horizontal="center"/>
    </xf>
    <xf numFmtId="0" fontId="4" fillId="15" borderId="14" xfId="0" applyFont="1" applyFill="1" applyBorder="1" applyAlignment="1">
      <alignment horizontal="center"/>
    </xf>
    <xf numFmtId="0" fontId="7" fillId="18" borderId="2" xfId="0" applyFont="1" applyFill="1" applyBorder="1" applyAlignment="1">
      <alignment horizontal="center" textRotation="90"/>
    </xf>
    <xf numFmtId="0" fontId="7" fillId="18" borderId="12" xfId="0" applyFont="1" applyFill="1" applyBorder="1" applyAlignment="1">
      <alignment horizontal="center" textRotation="90"/>
    </xf>
    <xf numFmtId="0" fontId="17" fillId="0" borderId="1" xfId="0" applyFont="1" applyBorder="1" applyAlignment="1">
      <alignment horizontal="center"/>
    </xf>
    <xf numFmtId="0" fontId="14" fillId="14" borderId="3" xfId="0" applyFont="1" applyFill="1" applyBorder="1" applyAlignment="1">
      <alignment horizontal="center"/>
    </xf>
    <xf numFmtId="0" fontId="14" fillId="14" borderId="8" xfId="0" applyFont="1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16" fillId="14" borderId="1" xfId="0" applyFont="1" applyFill="1" applyBorder="1" applyAlignment="1">
      <alignment horizontal="center"/>
    </xf>
    <xf numFmtId="0" fontId="17" fillId="14" borderId="8" xfId="0" applyFont="1" applyFill="1" applyBorder="1" applyAlignment="1">
      <alignment horizontal="center"/>
    </xf>
    <xf numFmtId="0" fontId="13" fillId="0" borderId="6" xfId="0" applyFont="1" applyBorder="1" applyAlignment="1">
      <alignment wrapText="1"/>
    </xf>
    <xf numFmtId="0" fontId="28" fillId="23" borderId="1" xfId="0" applyFont="1" applyFill="1" applyBorder="1" applyAlignment="1">
      <alignment horizontal="center"/>
    </xf>
    <xf numFmtId="0" fontId="28" fillId="0" borderId="0" xfId="0" applyFont="1"/>
    <xf numFmtId="0" fontId="9" fillId="0" borderId="3" xfId="0" applyFont="1" applyBorder="1"/>
    <xf numFmtId="0" fontId="28" fillId="24" borderId="7" xfId="0" applyFont="1" applyFill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9" fillId="23" borderId="3" xfId="0" applyFont="1" applyFill="1" applyBorder="1" applyAlignment="1">
      <alignment horizontal="center"/>
    </xf>
    <xf numFmtId="0" fontId="9" fillId="23" borderId="9" xfId="0" applyFont="1" applyFill="1" applyBorder="1" applyAlignment="1">
      <alignment horizontal="center"/>
    </xf>
    <xf numFmtId="0" fontId="29" fillId="0" borderId="0" xfId="0" applyFont="1"/>
    <xf numFmtId="0" fontId="29" fillId="0" borderId="1" xfId="0" applyFont="1" applyBorder="1"/>
    <xf numFmtId="0" fontId="29" fillId="27" borderId="1" xfId="0" applyFont="1" applyFill="1" applyBorder="1"/>
    <xf numFmtId="0" fontId="0" fillId="27" borderId="1" xfId="0" applyFill="1" applyBorder="1"/>
    <xf numFmtId="0" fontId="29" fillId="27" borderId="3" xfId="0" applyFont="1" applyFill="1" applyBorder="1"/>
    <xf numFmtId="0" fontId="0" fillId="27" borderId="3" xfId="0" applyFill="1" applyBorder="1"/>
    <xf numFmtId="0" fontId="27" fillId="27" borderId="1" xfId="0" applyFont="1" applyFill="1" applyBorder="1"/>
    <xf numFmtId="0" fontId="32" fillId="0" borderId="0" xfId="0" applyFont="1"/>
    <xf numFmtId="0" fontId="0" fillId="0" borderId="20" xfId="0" applyBorder="1"/>
    <xf numFmtId="0" fontId="0" fillId="0" borderId="14" xfId="0" applyBorder="1"/>
    <xf numFmtId="0" fontId="0" fillId="0" borderId="12" xfId="0" applyBorder="1"/>
    <xf numFmtId="0" fontId="0" fillId="0" borderId="6" xfId="0" applyBorder="1"/>
    <xf numFmtId="0" fontId="0" fillId="0" borderId="11" xfId="0" applyBorder="1"/>
    <xf numFmtId="0" fontId="17" fillId="0" borderId="18" xfId="0" applyFont="1" applyBorder="1"/>
    <xf numFmtId="0" fontId="17" fillId="0" borderId="16" xfId="0" applyFont="1" applyBorder="1"/>
    <xf numFmtId="0" fontId="9" fillId="25" borderId="1" xfId="0" applyFont="1" applyFill="1" applyBorder="1" applyAlignment="1">
      <alignment horizontal="right"/>
    </xf>
    <xf numFmtId="0" fontId="9" fillId="25" borderId="8" xfId="0" applyFont="1" applyFill="1" applyBorder="1" applyAlignment="1">
      <alignment horizontal="right"/>
    </xf>
    <xf numFmtId="0" fontId="9" fillId="26" borderId="1" xfId="0" applyFont="1" applyFill="1" applyBorder="1" applyAlignment="1">
      <alignment horizontal="center"/>
    </xf>
    <xf numFmtId="0" fontId="9" fillId="26" borderId="8" xfId="0" applyFont="1" applyFill="1" applyBorder="1" applyAlignment="1">
      <alignment horizontal="center"/>
    </xf>
    <xf numFmtId="0" fontId="17" fillId="0" borderId="19" xfId="0" applyFont="1" applyBorder="1"/>
    <xf numFmtId="0" fontId="9" fillId="25" borderId="1" xfId="0" applyFont="1" applyFill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17" borderId="5" xfId="0" applyFont="1" applyFill="1" applyBorder="1" applyAlignment="1">
      <alignment horizontal="center" textRotation="90"/>
    </xf>
    <xf numFmtId="0" fontId="14" fillId="17" borderId="9" xfId="0" applyFont="1" applyFill="1" applyBorder="1" applyAlignment="1">
      <alignment horizontal="center"/>
    </xf>
    <xf numFmtId="0" fontId="7" fillId="17" borderId="3" xfId="0" applyFont="1" applyFill="1" applyBorder="1" applyAlignment="1">
      <alignment horizontal="center" textRotation="90"/>
    </xf>
    <xf numFmtId="0" fontId="3" fillId="17" borderId="9" xfId="0" applyFont="1" applyFill="1" applyBorder="1" applyAlignment="1">
      <alignment horizontal="center"/>
    </xf>
    <xf numFmtId="0" fontId="15" fillId="17" borderId="3" xfId="0" applyFont="1" applyFill="1" applyBorder="1" applyAlignment="1">
      <alignment horizontal="center"/>
    </xf>
    <xf numFmtId="0" fontId="4" fillId="17" borderId="9" xfId="0" applyFont="1" applyFill="1" applyBorder="1" applyAlignment="1">
      <alignment horizontal="center"/>
    </xf>
    <xf numFmtId="0" fontId="4" fillId="17" borderId="8" xfId="0" applyFont="1" applyFill="1" applyBorder="1" applyAlignment="1">
      <alignment horizontal="center"/>
    </xf>
    <xf numFmtId="0" fontId="14" fillId="17" borderId="2" xfId="0" applyFont="1" applyFill="1" applyBorder="1" applyAlignment="1">
      <alignment horizontal="center"/>
    </xf>
    <xf numFmtId="0" fontId="29" fillId="0" borderId="5" xfId="0" applyFont="1" applyBorder="1"/>
    <xf numFmtId="0" fontId="9" fillId="19" borderId="1" xfId="0" applyFont="1" applyFill="1" applyBorder="1" applyAlignment="1">
      <alignment textRotation="90"/>
    </xf>
    <xf numFmtId="0" fontId="9" fillId="29" borderId="1" xfId="0" applyFont="1" applyFill="1" applyBorder="1" applyAlignment="1">
      <alignment horizontal="right"/>
    </xf>
    <xf numFmtId="0" fontId="9" fillId="29" borderId="5" xfId="0" applyFont="1" applyFill="1" applyBorder="1" applyAlignment="1">
      <alignment horizontal="right"/>
    </xf>
    <xf numFmtId="0" fontId="9" fillId="29" borderId="2" xfId="0" applyFont="1" applyFill="1" applyBorder="1" applyAlignment="1">
      <alignment horizontal="right"/>
    </xf>
    <xf numFmtId="0" fontId="9" fillId="0" borderId="2" xfId="0" applyFont="1" applyBorder="1"/>
    <xf numFmtId="0" fontId="29" fillId="28" borderId="1" xfId="0" applyFont="1" applyFill="1" applyBorder="1"/>
    <xf numFmtId="0" fontId="29" fillId="28" borderId="7" xfId="0" applyFont="1" applyFill="1" applyBorder="1"/>
    <xf numFmtId="0" fontId="29" fillId="28" borderId="4" xfId="0" applyFont="1" applyFill="1" applyBorder="1"/>
    <xf numFmtId="0" fontId="29" fillId="28" borderId="5" xfId="0" applyFont="1" applyFill="1" applyBorder="1"/>
    <xf numFmtId="0" fontId="29" fillId="28" borderId="11" xfId="0" applyFont="1" applyFill="1" applyBorder="1"/>
    <xf numFmtId="0" fontId="29" fillId="28" borderId="6" xfId="0" applyFont="1" applyFill="1" applyBorder="1"/>
    <xf numFmtId="0" fontId="7" fillId="0" borderId="9" xfId="0" applyFont="1" applyBorder="1"/>
    <xf numFmtId="0" fontId="7" fillId="0" borderId="20" xfId="0" applyFont="1" applyBorder="1"/>
    <xf numFmtId="0" fontId="7" fillId="0" borderId="10" xfId="0" applyFont="1" applyBorder="1"/>
    <xf numFmtId="0" fontId="7" fillId="0" borderId="0" xfId="0" applyFont="1"/>
    <xf numFmtId="0" fontId="7" fillId="0" borderId="12" xfId="0" applyFont="1" applyBorder="1"/>
    <xf numFmtId="0" fontId="3" fillId="27" borderId="1" xfId="0" applyFont="1" applyFill="1" applyBorder="1" applyAlignment="1">
      <alignment horizontal="center" textRotation="90"/>
    </xf>
    <xf numFmtId="0" fontId="0" fillId="27" borderId="1" xfId="0" applyFill="1" applyBorder="1" applyAlignment="1">
      <alignment horizontal="center"/>
    </xf>
    <xf numFmtId="0" fontId="27" fillId="0" borderId="0" xfId="0" applyFont="1"/>
    <xf numFmtId="0" fontId="30" fillId="0" borderId="1" xfId="0" applyFont="1" applyBorder="1"/>
    <xf numFmtId="0" fontId="30" fillId="0" borderId="13" xfId="0" applyFont="1" applyBorder="1"/>
    <xf numFmtId="0" fontId="31" fillId="0" borderId="1" xfId="0" applyFont="1" applyBorder="1"/>
    <xf numFmtId="0" fontId="28" fillId="0" borderId="9" xfId="0" applyFont="1" applyBorder="1"/>
    <xf numFmtId="0" fontId="28" fillId="0" borderId="14" xfId="0" applyFont="1" applyBorder="1"/>
    <xf numFmtId="0" fontId="28" fillId="0" borderId="13" xfId="0" applyFont="1" applyBorder="1"/>
    <xf numFmtId="0" fontId="28" fillId="0" borderId="11" xfId="0" applyFont="1" applyBorder="1"/>
    <xf numFmtId="0" fontId="35" fillId="0" borderId="0" xfId="0" applyFont="1"/>
    <xf numFmtId="0" fontId="35" fillId="23" borderId="1" xfId="0" applyFont="1" applyFill="1" applyBorder="1" applyAlignment="1">
      <alignment horizontal="center"/>
    </xf>
    <xf numFmtId="0" fontId="34" fillId="0" borderId="0" xfId="0" applyFont="1"/>
    <xf numFmtId="0" fontId="17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4" fillId="16" borderId="1" xfId="0" applyFont="1" applyFill="1" applyBorder="1" applyAlignment="1">
      <alignment horizontal="center"/>
    </xf>
    <xf numFmtId="0" fontId="14" fillId="14" borderId="1" xfId="0" applyFont="1" applyFill="1" applyBorder="1" applyAlignment="1">
      <alignment horizontal="center"/>
    </xf>
    <xf numFmtId="0" fontId="36" fillId="0" borderId="0" xfId="0" applyFont="1"/>
    <xf numFmtId="0" fontId="37" fillId="0" borderId="0" xfId="0" applyFont="1"/>
    <xf numFmtId="0" fontId="38" fillId="0" borderId="0" xfId="0" applyFont="1" applyAlignment="1">
      <alignment horizontal="left"/>
    </xf>
    <xf numFmtId="0" fontId="38" fillId="0" borderId="0" xfId="1">
      <alignment horizontal="left"/>
    </xf>
    <xf numFmtId="0" fontId="16" fillId="17" borderId="1" xfId="0" applyFont="1" applyFill="1" applyBorder="1" applyAlignment="1">
      <alignment horizontal="center" textRotation="90"/>
    </xf>
    <xf numFmtId="0" fontId="16" fillId="14" borderId="1" xfId="0" applyFont="1" applyFill="1" applyBorder="1" applyAlignment="1">
      <alignment horizontal="center" textRotation="90"/>
    </xf>
    <xf numFmtId="0" fontId="16" fillId="18" borderId="1" xfId="0" applyFont="1" applyFill="1" applyBorder="1" applyAlignment="1">
      <alignment horizontal="center" textRotation="90"/>
    </xf>
    <xf numFmtId="0" fontId="4" fillId="18" borderId="5" xfId="0" applyFont="1" applyFill="1" applyBorder="1" applyAlignment="1">
      <alignment horizontal="center" textRotation="90"/>
    </xf>
    <xf numFmtId="0" fontId="4" fillId="18" borderId="11" xfId="0" applyFont="1" applyFill="1" applyBorder="1" applyAlignment="1">
      <alignment horizontal="center" textRotation="90"/>
    </xf>
    <xf numFmtId="0" fontId="4" fillId="17" borderId="1" xfId="0" applyFont="1" applyFill="1" applyBorder="1" applyAlignment="1">
      <alignment horizontal="center" textRotation="90"/>
    </xf>
    <xf numFmtId="0" fontId="4" fillId="17" borderId="5" xfId="0" applyFont="1" applyFill="1" applyBorder="1" applyAlignment="1">
      <alignment horizontal="center" textRotation="90"/>
    </xf>
    <xf numFmtId="0" fontId="4" fillId="14" borderId="1" xfId="0" applyFont="1" applyFill="1" applyBorder="1" applyAlignment="1">
      <alignment horizontal="center" textRotation="90"/>
    </xf>
    <xf numFmtId="0" fontId="4" fillId="27" borderId="1" xfId="0" applyFont="1" applyFill="1" applyBorder="1" applyAlignment="1">
      <alignment horizontal="center" textRotation="90"/>
    </xf>
    <xf numFmtId="0" fontId="9" fillId="18" borderId="1" xfId="0" applyFont="1" applyFill="1" applyBorder="1" applyAlignment="1">
      <alignment horizontal="center" textRotation="90"/>
    </xf>
    <xf numFmtId="0" fontId="9" fillId="18" borderId="7" xfId="0" applyFont="1" applyFill="1" applyBorder="1" applyAlignment="1">
      <alignment horizontal="center" textRotation="90"/>
    </xf>
    <xf numFmtId="0" fontId="9" fillId="14" borderId="1" xfId="0" applyFont="1" applyFill="1" applyBorder="1" applyAlignment="1">
      <alignment horizontal="center" textRotation="90"/>
    </xf>
    <xf numFmtId="0" fontId="9" fillId="17" borderId="1" xfId="0" applyFont="1" applyFill="1" applyBorder="1" applyAlignment="1">
      <alignment horizontal="center" textRotation="90"/>
    </xf>
    <xf numFmtId="0" fontId="9" fillId="17" borderId="3" xfId="0" applyFont="1" applyFill="1" applyBorder="1" applyAlignment="1">
      <alignment horizontal="center" textRotation="90"/>
    </xf>
    <xf numFmtId="0" fontId="13" fillId="18" borderId="1" xfId="0" applyFont="1" applyFill="1" applyBorder="1" applyAlignment="1">
      <alignment horizontal="center" textRotation="90"/>
    </xf>
    <xf numFmtId="0" fontId="13" fillId="17" borderId="2" xfId="0" applyFont="1" applyFill="1" applyBorder="1" applyAlignment="1">
      <alignment horizontal="center" textRotation="90"/>
    </xf>
    <xf numFmtId="0" fontId="13" fillId="18" borderId="7" xfId="0" applyFont="1" applyFill="1" applyBorder="1" applyAlignment="1">
      <alignment horizontal="center" textRotation="90"/>
    </xf>
    <xf numFmtId="0" fontId="13" fillId="18" borderId="5" xfId="0" applyFont="1" applyFill="1" applyBorder="1" applyAlignment="1">
      <alignment horizontal="center" textRotation="90"/>
    </xf>
    <xf numFmtId="0" fontId="4" fillId="15" borderId="5" xfId="0" applyFont="1" applyFill="1" applyBorder="1" applyAlignment="1">
      <alignment horizontal="center" textRotation="90"/>
    </xf>
    <xf numFmtId="0" fontId="4" fillId="15" borderId="11" xfId="0" applyFont="1" applyFill="1" applyBorder="1" applyAlignment="1">
      <alignment horizontal="center" textRotation="90"/>
    </xf>
    <xf numFmtId="0" fontId="29" fillId="30" borderId="0" xfId="0" applyFont="1" applyFill="1" applyAlignment="1">
      <alignment textRotation="90"/>
    </xf>
    <xf numFmtId="0" fontId="14" fillId="27" borderId="1" xfId="0" applyFont="1" applyFill="1" applyBorder="1" applyAlignment="1">
      <alignment horizontal="center"/>
    </xf>
    <xf numFmtId="0" fontId="14" fillId="28" borderId="1" xfId="0" applyFont="1" applyFill="1" applyBorder="1" applyAlignment="1">
      <alignment horizontal="center" textRotation="90"/>
    </xf>
    <xf numFmtId="0" fontId="13" fillId="27" borderId="1" xfId="0" applyFont="1" applyFill="1" applyBorder="1" applyAlignment="1">
      <alignment horizontal="center"/>
    </xf>
    <xf numFmtId="0" fontId="14" fillId="27" borderId="1" xfId="0" applyFont="1" applyFill="1" applyBorder="1" applyAlignment="1">
      <alignment horizontal="center" textRotation="90"/>
    </xf>
    <xf numFmtId="0" fontId="14" fillId="15" borderId="5" xfId="0" applyFont="1" applyFill="1" applyBorder="1" applyAlignment="1">
      <alignment horizontal="center" textRotation="90"/>
    </xf>
    <xf numFmtId="0" fontId="14" fillId="15" borderId="11" xfId="0" applyFont="1" applyFill="1" applyBorder="1" applyAlignment="1">
      <alignment horizontal="center" textRotation="90"/>
    </xf>
    <xf numFmtId="0" fontId="13" fillId="28" borderId="1" xfId="0" applyFont="1" applyFill="1" applyBorder="1" applyAlignment="1">
      <alignment horizontal="center" textRotation="90"/>
    </xf>
    <xf numFmtId="0" fontId="14" fillId="27" borderId="0" xfId="0" applyFont="1" applyFill="1" applyAlignment="1">
      <alignment horizontal="center"/>
    </xf>
    <xf numFmtId="0" fontId="13" fillId="27" borderId="8" xfId="0" applyFont="1" applyFill="1" applyBorder="1" applyAlignment="1">
      <alignment horizontal="center" textRotation="90"/>
    </xf>
    <xf numFmtId="0" fontId="13" fillId="28" borderId="7" xfId="0" applyFont="1" applyFill="1" applyBorder="1" applyAlignment="1">
      <alignment horizontal="center"/>
    </xf>
    <xf numFmtId="0" fontId="13" fillId="15" borderId="2" xfId="0" applyFont="1" applyFill="1" applyBorder="1" applyAlignment="1">
      <alignment horizontal="center" textRotation="90"/>
    </xf>
    <xf numFmtId="0" fontId="13" fillId="15" borderId="12" xfId="0" applyFont="1" applyFill="1" applyBorder="1" applyAlignment="1">
      <alignment horizontal="center" textRotation="90"/>
    </xf>
    <xf numFmtId="0" fontId="13" fillId="15" borderId="8" xfId="0" applyFont="1" applyFill="1" applyBorder="1" applyAlignment="1">
      <alignment horizontal="center" textRotation="90"/>
    </xf>
    <xf numFmtId="0" fontId="13" fillId="15" borderId="14" xfId="0" applyFont="1" applyFill="1" applyBorder="1" applyAlignment="1">
      <alignment horizontal="center" textRotation="90"/>
    </xf>
    <xf numFmtId="0" fontId="13" fillId="16" borderId="8" xfId="0" applyFont="1" applyFill="1" applyBorder="1" applyAlignment="1">
      <alignment horizontal="center" textRotation="90"/>
    </xf>
    <xf numFmtId="0" fontId="14" fillId="27" borderId="8" xfId="0" applyFont="1" applyFill="1" applyBorder="1" applyAlignment="1">
      <alignment horizontal="center"/>
    </xf>
    <xf numFmtId="0" fontId="13" fillId="28" borderId="5" xfId="0" applyFont="1" applyFill="1" applyBorder="1" applyAlignment="1">
      <alignment horizontal="center" textRotation="90"/>
    </xf>
    <xf numFmtId="0" fontId="13" fillId="28" borderId="11" xfId="0" applyFont="1" applyFill="1" applyBorder="1" applyAlignment="1">
      <alignment horizontal="center" textRotation="90"/>
    </xf>
    <xf numFmtId="0" fontId="13" fillId="27" borderId="1" xfId="0" applyFont="1" applyFill="1" applyBorder="1" applyAlignment="1">
      <alignment horizontal="center" textRotation="90"/>
    </xf>
    <xf numFmtId="0" fontId="13" fillId="16" borderId="1" xfId="0" applyFont="1" applyFill="1" applyBorder="1" applyAlignment="1">
      <alignment horizontal="center" textRotation="90"/>
    </xf>
    <xf numFmtId="0" fontId="14" fillId="28" borderId="5" xfId="0" applyFont="1" applyFill="1" applyBorder="1" applyAlignment="1">
      <alignment horizontal="center"/>
    </xf>
    <xf numFmtId="0" fontId="14" fillId="28" borderId="11" xfId="0" applyFont="1" applyFill="1" applyBorder="1" applyAlignment="1">
      <alignment horizontal="center"/>
    </xf>
    <xf numFmtId="0" fontId="13" fillId="28" borderId="11" xfId="0" applyFont="1" applyFill="1" applyBorder="1" applyAlignment="1">
      <alignment horizontal="center"/>
    </xf>
    <xf numFmtId="0" fontId="14" fillId="20" borderId="3" xfId="0" applyFont="1" applyFill="1" applyBorder="1" applyAlignment="1">
      <alignment horizontal="center"/>
    </xf>
    <xf numFmtId="0" fontId="14" fillId="28" borderId="2" xfId="0" applyFont="1" applyFill="1" applyBorder="1" applyAlignment="1">
      <alignment horizontal="center"/>
    </xf>
    <xf numFmtId="0" fontId="14" fillId="28" borderId="0" xfId="0" applyFont="1" applyFill="1" applyAlignment="1">
      <alignment horizontal="center"/>
    </xf>
    <xf numFmtId="0" fontId="14" fillId="20" borderId="8" xfId="0" applyFont="1" applyFill="1" applyBorder="1" applyAlignment="1">
      <alignment horizontal="center"/>
    </xf>
    <xf numFmtId="0" fontId="14" fillId="16" borderId="8" xfId="0" applyFont="1" applyFill="1" applyBorder="1" applyAlignment="1">
      <alignment horizontal="center"/>
    </xf>
    <xf numFmtId="0" fontId="14" fillId="28" borderId="12" xfId="0" applyFont="1" applyFill="1" applyBorder="1" applyAlignment="1">
      <alignment horizontal="center"/>
    </xf>
    <xf numFmtId="0" fontId="13" fillId="14" borderId="5" xfId="0" applyFont="1" applyFill="1" applyBorder="1" applyAlignment="1">
      <alignment horizontal="center"/>
    </xf>
    <xf numFmtId="0" fontId="13" fillId="28" borderId="1" xfId="0" applyFont="1" applyFill="1" applyBorder="1" applyAlignment="1">
      <alignment horizontal="center"/>
    </xf>
    <xf numFmtId="0" fontId="7" fillId="28" borderId="5" xfId="0" applyFont="1" applyFill="1" applyBorder="1" applyAlignment="1">
      <alignment horizontal="center" textRotation="90"/>
    </xf>
    <xf numFmtId="0" fontId="3" fillId="28" borderId="2" xfId="0" applyFont="1" applyFill="1" applyBorder="1" applyAlignment="1">
      <alignment horizontal="center"/>
    </xf>
    <xf numFmtId="0" fontId="4" fillId="28" borderId="1" xfId="0" applyFont="1" applyFill="1" applyBorder="1" applyAlignment="1">
      <alignment horizontal="center"/>
    </xf>
    <xf numFmtId="0" fontId="4" fillId="28" borderId="5" xfId="0" applyFont="1" applyFill="1" applyBorder="1" applyAlignment="1">
      <alignment horizontal="center"/>
    </xf>
    <xf numFmtId="0" fontId="7" fillId="27" borderId="1" xfId="0" applyFont="1" applyFill="1" applyBorder="1" applyAlignment="1">
      <alignment horizontal="center" textRotation="90"/>
    </xf>
    <xf numFmtId="0" fontId="7" fillId="28" borderId="11" xfId="0" applyFont="1" applyFill="1" applyBorder="1" applyAlignment="1">
      <alignment horizontal="center" textRotation="90"/>
    </xf>
    <xf numFmtId="0" fontId="3" fillId="27" borderId="8" xfId="0" applyFont="1" applyFill="1" applyBorder="1" applyAlignment="1">
      <alignment horizontal="center"/>
    </xf>
    <xf numFmtId="0" fontId="4" fillId="27" borderId="1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 textRotation="90"/>
    </xf>
    <xf numFmtId="0" fontId="3" fillId="16" borderId="8" xfId="0" applyFont="1" applyFill="1" applyBorder="1" applyAlignment="1">
      <alignment horizontal="center"/>
    </xf>
    <xf numFmtId="0" fontId="4" fillId="16" borderId="1" xfId="0" applyFont="1" applyFill="1" applyBorder="1" applyAlignment="1">
      <alignment horizontal="center"/>
    </xf>
    <xf numFmtId="0" fontId="7" fillId="14" borderId="3" xfId="0" applyFont="1" applyFill="1" applyBorder="1" applyAlignment="1">
      <alignment horizontal="center" textRotation="90"/>
    </xf>
    <xf numFmtId="0" fontId="3" fillId="14" borderId="9" xfId="0" applyFont="1" applyFill="1" applyBorder="1" applyAlignment="1">
      <alignment horizontal="center"/>
    </xf>
    <xf numFmtId="0" fontId="7" fillId="21" borderId="12" xfId="0" applyFont="1" applyFill="1" applyBorder="1" applyAlignment="1">
      <alignment horizontal="center" textRotation="90"/>
    </xf>
    <xf numFmtId="0" fontId="3" fillId="20" borderId="8" xfId="0" applyFont="1" applyFill="1" applyBorder="1" applyAlignment="1">
      <alignment horizontal="center"/>
    </xf>
    <xf numFmtId="0" fontId="4" fillId="20" borderId="1" xfId="0" applyFont="1" applyFill="1" applyBorder="1" applyAlignment="1">
      <alignment horizontal="center"/>
    </xf>
    <xf numFmtId="0" fontId="14" fillId="20" borderId="4" xfId="0" applyFont="1" applyFill="1" applyBorder="1" applyAlignment="1">
      <alignment horizontal="center"/>
    </xf>
    <xf numFmtId="0" fontId="14" fillId="28" borderId="1" xfId="0" applyFont="1" applyFill="1" applyBorder="1" applyAlignment="1">
      <alignment horizontal="center"/>
    </xf>
    <xf numFmtId="0" fontId="14" fillId="27" borderId="3" xfId="0" applyFont="1" applyFill="1" applyBorder="1" applyAlignment="1">
      <alignment horizontal="center"/>
    </xf>
    <xf numFmtId="0" fontId="15" fillId="28" borderId="11" xfId="0" applyFont="1" applyFill="1" applyBorder="1" applyAlignment="1">
      <alignment horizontal="center"/>
    </xf>
    <xf numFmtId="0" fontId="16" fillId="28" borderId="11" xfId="0" applyFont="1" applyFill="1" applyBorder="1" applyAlignment="1">
      <alignment horizontal="center"/>
    </xf>
    <xf numFmtId="0" fontId="16" fillId="28" borderId="11" xfId="0" applyFont="1" applyFill="1" applyBorder="1"/>
    <xf numFmtId="0" fontId="15" fillId="27" borderId="1" xfId="0" applyFont="1" applyFill="1" applyBorder="1" applyAlignment="1">
      <alignment horizontal="center"/>
    </xf>
    <xf numFmtId="0" fontId="16" fillId="27" borderId="1" xfId="0" applyFont="1" applyFill="1" applyBorder="1" applyAlignment="1">
      <alignment horizontal="center"/>
    </xf>
    <xf numFmtId="0" fontId="16" fillId="27" borderId="1" xfId="0" applyFont="1" applyFill="1" applyBorder="1"/>
    <xf numFmtId="0" fontId="15" fillId="16" borderId="1" xfId="0" applyFont="1" applyFill="1" applyBorder="1" applyAlignment="1">
      <alignment horizontal="center"/>
    </xf>
    <xf numFmtId="0" fontId="16" fillId="16" borderId="1" xfId="0" applyFont="1" applyFill="1" applyBorder="1" applyAlignment="1">
      <alignment horizontal="center"/>
    </xf>
    <xf numFmtId="0" fontId="16" fillId="14" borderId="1" xfId="0" applyFont="1" applyFill="1" applyBorder="1"/>
    <xf numFmtId="0" fontId="15" fillId="28" borderId="1" xfId="0" applyFont="1" applyFill="1" applyBorder="1" applyAlignment="1">
      <alignment horizontal="center"/>
    </xf>
    <xf numFmtId="0" fontId="16" fillId="28" borderId="1" xfId="0" applyFont="1" applyFill="1" applyBorder="1" applyAlignment="1">
      <alignment horizontal="center" textRotation="90"/>
    </xf>
    <xf numFmtId="0" fontId="16" fillId="28" borderId="7" xfId="0" applyFont="1" applyFill="1" applyBorder="1" applyAlignment="1">
      <alignment horizontal="center" textRotation="90"/>
    </xf>
    <xf numFmtId="0" fontId="16" fillId="28" borderId="1" xfId="0" applyFont="1" applyFill="1" applyBorder="1" applyAlignment="1">
      <alignment horizontal="center"/>
    </xf>
    <xf numFmtId="0" fontId="16" fillId="27" borderId="7" xfId="0" applyFont="1" applyFill="1" applyBorder="1" applyAlignment="1">
      <alignment horizontal="center"/>
    </xf>
    <xf numFmtId="0" fontId="16" fillId="16" borderId="1" xfId="0" applyFont="1" applyFill="1" applyBorder="1" applyAlignment="1">
      <alignment horizontal="center" textRotation="90"/>
    </xf>
    <xf numFmtId="0" fontId="15" fillId="14" borderId="3" xfId="0" applyFont="1" applyFill="1" applyBorder="1" applyAlignment="1">
      <alignment horizontal="center"/>
    </xf>
    <xf numFmtId="0" fontId="16" fillId="20" borderId="1" xfId="0" applyFont="1" applyFill="1" applyBorder="1" applyAlignment="1">
      <alignment horizontal="center" textRotation="90"/>
    </xf>
    <xf numFmtId="0" fontId="15" fillId="20" borderId="1" xfId="0" applyFont="1" applyFill="1" applyBorder="1" applyAlignment="1">
      <alignment horizontal="center"/>
    </xf>
    <xf numFmtId="0" fontId="16" fillId="20" borderId="1" xfId="0" applyFont="1" applyFill="1" applyBorder="1" applyAlignment="1">
      <alignment horizontal="center"/>
    </xf>
    <xf numFmtId="0" fontId="16" fillId="20" borderId="4" xfId="0" applyFont="1" applyFill="1" applyBorder="1" applyAlignment="1">
      <alignment horizontal="center"/>
    </xf>
    <xf numFmtId="0" fontId="14" fillId="28" borderId="7" xfId="0" applyFont="1" applyFill="1" applyBorder="1" applyAlignment="1">
      <alignment horizontal="center" textRotation="90"/>
    </xf>
    <xf numFmtId="0" fontId="14" fillId="27" borderId="9" xfId="0" applyFont="1" applyFill="1" applyBorder="1" applyAlignment="1">
      <alignment horizontal="center"/>
    </xf>
    <xf numFmtId="0" fontId="9" fillId="27" borderId="1" xfId="0" applyFont="1" applyFill="1" applyBorder="1" applyAlignment="1">
      <alignment textRotation="90"/>
    </xf>
    <xf numFmtId="0" fontId="0" fillId="16" borderId="1" xfId="0" applyFill="1" applyBorder="1" applyAlignment="1">
      <alignment textRotation="90"/>
    </xf>
    <xf numFmtId="0" fontId="0" fillId="31" borderId="1" xfId="0" applyFill="1" applyBorder="1" applyAlignment="1">
      <alignment textRotation="90"/>
    </xf>
    <xf numFmtId="0" fontId="0" fillId="16" borderId="1" xfId="0" applyFill="1" applyBorder="1" applyAlignment="1">
      <alignment horizontal="center"/>
    </xf>
    <xf numFmtId="0" fontId="0" fillId="16" borderId="1" xfId="0" applyFill="1" applyBorder="1"/>
    <xf numFmtId="0" fontId="4" fillId="27" borderId="5" xfId="0" applyFont="1" applyFill="1" applyBorder="1" applyAlignment="1">
      <alignment horizontal="center" textRotation="90"/>
    </xf>
    <xf numFmtId="0" fontId="3" fillId="27" borderId="1" xfId="0" applyFont="1" applyFill="1" applyBorder="1" applyAlignment="1">
      <alignment horizontal="center"/>
    </xf>
    <xf numFmtId="0" fontId="6" fillId="27" borderId="1" xfId="0" applyFont="1" applyFill="1" applyBorder="1" applyAlignment="1">
      <alignment horizontal="center"/>
    </xf>
    <xf numFmtId="0" fontId="7" fillId="28" borderId="1" xfId="0" applyFont="1" applyFill="1" applyBorder="1" applyAlignment="1">
      <alignment horizontal="center" textRotation="90"/>
    </xf>
    <xf numFmtId="0" fontId="7" fillId="28" borderId="7" xfId="0" applyFont="1" applyFill="1" applyBorder="1" applyAlignment="1">
      <alignment horizontal="center" textRotation="90"/>
    </xf>
    <xf numFmtId="0" fontId="4" fillId="16" borderId="1" xfId="0" applyFont="1" applyFill="1" applyBorder="1" applyAlignment="1">
      <alignment horizontal="center" textRotation="90"/>
    </xf>
    <xf numFmtId="0" fontId="3" fillId="16" borderId="1" xfId="0" applyFont="1" applyFill="1" applyBorder="1" applyAlignment="1">
      <alignment horizontal="center"/>
    </xf>
    <xf numFmtId="0" fontId="4" fillId="16" borderId="7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4" fillId="27" borderId="5" xfId="0" applyFont="1" applyFill="1" applyBorder="1" applyAlignment="1">
      <alignment horizontal="center"/>
    </xf>
    <xf numFmtId="0" fontId="4" fillId="27" borderId="5" xfId="0" applyFont="1" applyFill="1" applyBorder="1"/>
    <xf numFmtId="0" fontId="4" fillId="27" borderId="2" xfId="0" applyFont="1" applyFill="1" applyBorder="1"/>
    <xf numFmtId="0" fontId="4" fillId="27" borderId="1" xfId="0" applyFont="1" applyFill="1" applyBorder="1"/>
    <xf numFmtId="0" fontId="3" fillId="27" borderId="3" xfId="0" applyFont="1" applyFill="1" applyBorder="1" applyAlignment="1">
      <alignment horizontal="center"/>
    </xf>
    <xf numFmtId="0" fontId="4" fillId="27" borderId="3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 textRotation="90"/>
    </xf>
    <xf numFmtId="0" fontId="4" fillId="16" borderId="8" xfId="0" applyFont="1" applyFill="1" applyBorder="1" applyAlignment="1">
      <alignment horizontal="center"/>
    </xf>
    <xf numFmtId="0" fontId="9" fillId="28" borderId="1" xfId="0" applyFont="1" applyFill="1" applyBorder="1" applyAlignment="1">
      <alignment horizontal="center" textRotation="90"/>
    </xf>
    <xf numFmtId="0" fontId="9" fillId="28" borderId="7" xfId="0" applyFont="1" applyFill="1" applyBorder="1" applyAlignment="1">
      <alignment horizontal="center" textRotation="90"/>
    </xf>
    <xf numFmtId="0" fontId="9" fillId="27" borderId="8" xfId="0" applyFont="1" applyFill="1" applyBorder="1" applyAlignment="1">
      <alignment horizontal="center"/>
    </xf>
    <xf numFmtId="0" fontId="9" fillId="27" borderId="1" xfId="0" applyFont="1" applyFill="1" applyBorder="1" applyAlignment="1">
      <alignment horizontal="center" textRotation="90"/>
    </xf>
    <xf numFmtId="0" fontId="17" fillId="27" borderId="8" xfId="0" applyFont="1" applyFill="1" applyBorder="1" applyAlignment="1">
      <alignment horizontal="center"/>
    </xf>
    <xf numFmtId="0" fontId="9" fillId="20" borderId="1" xfId="0" applyFont="1" applyFill="1" applyBorder="1" applyAlignment="1">
      <alignment horizontal="center" textRotation="90"/>
    </xf>
    <xf numFmtId="0" fontId="17" fillId="20" borderId="8" xfId="0" applyFont="1" applyFill="1" applyBorder="1" applyAlignment="1">
      <alignment horizontal="center"/>
    </xf>
    <xf numFmtId="0" fontId="13" fillId="28" borderId="12" xfId="0" applyFont="1" applyFill="1" applyBorder="1" applyAlignment="1">
      <alignment horizontal="center" textRotation="90"/>
    </xf>
    <xf numFmtId="0" fontId="14" fillId="28" borderId="7" xfId="0" applyFont="1" applyFill="1" applyBorder="1" applyAlignment="1">
      <alignment horizontal="center"/>
    </xf>
    <xf numFmtId="0" fontId="13" fillId="27" borderId="1" xfId="0" applyFont="1" applyFill="1" applyBorder="1" applyAlignment="1">
      <alignment horizontal="center" textRotation="90" wrapText="1"/>
    </xf>
    <xf numFmtId="0" fontId="13" fillId="14" borderId="5" xfId="0" applyFont="1" applyFill="1" applyBorder="1" applyAlignment="1">
      <alignment horizontal="center" textRotation="90"/>
    </xf>
    <xf numFmtId="0" fontId="13" fillId="14" borderId="1" xfId="0" applyFont="1" applyFill="1" applyBorder="1" applyAlignment="1">
      <alignment horizontal="center" textRotation="90"/>
    </xf>
    <xf numFmtId="0" fontId="13" fillId="28" borderId="5" xfId="0" applyFont="1" applyFill="1" applyBorder="1" applyAlignment="1">
      <alignment textRotation="90" wrapText="1"/>
    </xf>
    <xf numFmtId="0" fontId="13" fillId="28" borderId="11" xfId="0" applyFont="1" applyFill="1" applyBorder="1" applyAlignment="1">
      <alignment textRotation="90" wrapText="1"/>
    </xf>
    <xf numFmtId="0" fontId="13" fillId="28" borderId="1" xfId="0" applyFont="1" applyFill="1" applyBorder="1" applyAlignment="1">
      <alignment textRotation="90" wrapText="1"/>
    </xf>
    <xf numFmtId="0" fontId="13" fillId="27" borderId="11" xfId="0" applyFont="1" applyFill="1" applyBorder="1"/>
    <xf numFmtId="0" fontId="14" fillId="15" borderId="2" xfId="0" applyFont="1" applyFill="1" applyBorder="1" applyAlignment="1">
      <alignment horizontal="center"/>
    </xf>
    <xf numFmtId="0" fontId="14" fillId="15" borderId="12" xfId="0" applyFont="1" applyFill="1" applyBorder="1" applyAlignment="1">
      <alignment horizontal="center"/>
    </xf>
    <xf numFmtId="0" fontId="13" fillId="14" borderId="11" xfId="0" applyFont="1" applyFill="1" applyBorder="1" applyAlignment="1">
      <alignment horizontal="center"/>
    </xf>
    <xf numFmtId="0" fontId="14" fillId="15" borderId="5" xfId="0" applyFont="1" applyFill="1" applyBorder="1" applyAlignment="1">
      <alignment horizontal="center"/>
    </xf>
    <xf numFmtId="0" fontId="14" fillId="15" borderId="11" xfId="0" applyFont="1" applyFill="1" applyBorder="1" applyAlignment="1">
      <alignment horizontal="center"/>
    </xf>
    <xf numFmtId="0" fontId="13" fillId="16" borderId="8" xfId="0" applyFont="1" applyFill="1" applyBorder="1" applyAlignment="1">
      <alignment horizontal="center"/>
    </xf>
    <xf numFmtId="0" fontId="13" fillId="20" borderId="1" xfId="0" applyFont="1" applyFill="1" applyBorder="1" applyAlignment="1">
      <alignment horizontal="center" textRotation="90"/>
    </xf>
    <xf numFmtId="0" fontId="4" fillId="23" borderId="1" xfId="0" applyFont="1" applyFill="1" applyBorder="1" applyAlignment="1">
      <alignment horizontal="center" textRotation="90"/>
    </xf>
    <xf numFmtId="0" fontId="3" fillId="23" borderId="1" xfId="0" applyFont="1" applyFill="1" applyBorder="1" applyAlignment="1">
      <alignment horizontal="center"/>
    </xf>
    <xf numFmtId="0" fontId="4" fillId="27" borderId="7" xfId="0" applyFont="1" applyFill="1" applyBorder="1" applyAlignment="1">
      <alignment horizontal="center"/>
    </xf>
    <xf numFmtId="0" fontId="4" fillId="28" borderId="11" xfId="0" applyFont="1" applyFill="1" applyBorder="1" applyAlignment="1">
      <alignment horizontal="center"/>
    </xf>
    <xf numFmtId="0" fontId="4" fillId="27" borderId="8" xfId="0" applyFont="1" applyFill="1" applyBorder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4" fillId="23" borderId="8" xfId="0" applyFont="1" applyFill="1" applyBorder="1" applyAlignment="1">
      <alignment horizontal="center"/>
    </xf>
    <xf numFmtId="0" fontId="2" fillId="28" borderId="1" xfId="0" applyFont="1" applyFill="1" applyBorder="1" applyAlignment="1">
      <alignment horizontal="center"/>
    </xf>
    <xf numFmtId="0" fontId="3" fillId="28" borderId="13" xfId="0" applyFont="1" applyFill="1" applyBorder="1" applyAlignment="1">
      <alignment horizontal="center" textRotation="90"/>
    </xf>
    <xf numFmtId="0" fontId="3" fillId="28" borderId="13" xfId="0" applyFont="1" applyFill="1" applyBorder="1" applyAlignment="1">
      <alignment horizontal="center"/>
    </xf>
    <xf numFmtId="0" fontId="4" fillId="28" borderId="13" xfId="0" applyFont="1" applyFill="1" applyBorder="1" applyAlignment="1">
      <alignment horizontal="center"/>
    </xf>
    <xf numFmtId="0" fontId="2" fillId="28" borderId="4" xfId="0" applyFont="1" applyFill="1" applyBorder="1" applyAlignment="1">
      <alignment horizontal="center"/>
    </xf>
    <xf numFmtId="0" fontId="4" fillId="28" borderId="13" xfId="0" applyFont="1" applyFill="1" applyBorder="1"/>
    <xf numFmtId="0" fontId="2" fillId="16" borderId="3" xfId="0" applyFont="1" applyFill="1" applyBorder="1" applyAlignment="1">
      <alignment horizontal="center"/>
    </xf>
    <xf numFmtId="0" fontId="2" fillId="28" borderId="3" xfId="0" applyFont="1" applyFill="1" applyBorder="1" applyAlignment="1">
      <alignment horizontal="center"/>
    </xf>
    <xf numFmtId="0" fontId="2" fillId="17" borderId="4" xfId="0" applyFont="1" applyFill="1" applyBorder="1" applyAlignment="1">
      <alignment horizontal="center"/>
    </xf>
    <xf numFmtId="0" fontId="13" fillId="14" borderId="8" xfId="0" applyFont="1" applyFill="1" applyBorder="1" applyAlignment="1">
      <alignment horizontal="center" textRotation="90"/>
    </xf>
    <xf numFmtId="0" fontId="14" fillId="18" borderId="10" xfId="0" applyFont="1" applyFill="1" applyBorder="1" applyAlignment="1">
      <alignment horizontal="center"/>
    </xf>
    <xf numFmtId="0" fontId="13" fillId="18" borderId="11" xfId="0" applyFont="1" applyFill="1" applyBorder="1" applyAlignment="1">
      <alignment horizontal="center" textRotation="90"/>
    </xf>
    <xf numFmtId="0" fontId="13" fillId="20" borderId="5" xfId="0" applyFont="1" applyFill="1" applyBorder="1" applyAlignment="1">
      <alignment horizontal="center" textRotation="90"/>
    </xf>
    <xf numFmtId="0" fontId="13" fillId="18" borderId="3" xfId="0" applyFont="1" applyFill="1" applyBorder="1" applyAlignment="1">
      <alignment horizontal="center" textRotation="90"/>
    </xf>
    <xf numFmtId="0" fontId="13" fillId="17" borderId="3" xfId="0" applyFont="1" applyFill="1" applyBorder="1" applyAlignment="1">
      <alignment horizontal="center" textRotation="90"/>
    </xf>
    <xf numFmtId="0" fontId="13" fillId="28" borderId="8" xfId="0" applyFont="1" applyFill="1" applyBorder="1" applyAlignment="1">
      <alignment horizontal="center" textRotation="90"/>
    </xf>
    <xf numFmtId="0" fontId="13" fillId="28" borderId="14" xfId="0" applyFont="1" applyFill="1" applyBorder="1" applyAlignment="1">
      <alignment horizontal="center" textRotation="90"/>
    </xf>
    <xf numFmtId="0" fontId="13" fillId="21" borderId="2" xfId="0" applyFont="1" applyFill="1" applyBorder="1" applyAlignment="1">
      <alignment horizontal="center" textRotation="90"/>
    </xf>
    <xf numFmtId="0" fontId="13" fillId="21" borderId="12" xfId="0" applyFont="1" applyFill="1" applyBorder="1" applyAlignment="1">
      <alignment horizontal="center" textRotation="90"/>
    </xf>
    <xf numFmtId="0" fontId="13" fillId="18" borderId="2" xfId="0" applyFont="1" applyFill="1" applyBorder="1" applyAlignment="1">
      <alignment horizontal="center" textRotation="90"/>
    </xf>
    <xf numFmtId="0" fontId="13" fillId="18" borderId="12" xfId="0" applyFont="1" applyFill="1" applyBorder="1" applyAlignment="1">
      <alignment horizontal="center" textRotation="90"/>
    </xf>
    <xf numFmtId="0" fontId="13" fillId="18" borderId="13" xfId="0" applyFont="1" applyFill="1" applyBorder="1" applyAlignment="1">
      <alignment horizontal="center" textRotation="90"/>
    </xf>
    <xf numFmtId="0" fontId="13" fillId="27" borderId="5" xfId="0" applyFont="1" applyFill="1" applyBorder="1" applyAlignment="1">
      <alignment horizontal="center" textRotation="90"/>
    </xf>
    <xf numFmtId="0" fontId="13" fillId="16" borderId="5" xfId="0" applyFont="1" applyFill="1" applyBorder="1" applyAlignment="1">
      <alignment horizontal="center" textRotation="90"/>
    </xf>
    <xf numFmtId="0" fontId="40" fillId="0" borderId="0" xfId="0" applyFont="1"/>
    <xf numFmtId="0" fontId="40" fillId="0" borderId="0" xfId="0" applyFont="1" applyAlignment="1">
      <alignment horizontal="center"/>
    </xf>
    <xf numFmtId="0" fontId="41" fillId="17" borderId="4" xfId="0" applyFont="1" applyFill="1" applyBorder="1" applyAlignment="1">
      <alignment horizontal="center"/>
    </xf>
    <xf numFmtId="0" fontId="41" fillId="17" borderId="1" xfId="0" applyFont="1" applyFill="1" applyBorder="1" applyAlignment="1">
      <alignment horizontal="center"/>
    </xf>
    <xf numFmtId="0" fontId="40" fillId="17" borderId="1" xfId="0" applyFont="1" applyFill="1" applyBorder="1" applyAlignment="1">
      <alignment horizontal="center"/>
    </xf>
    <xf numFmtId="0" fontId="41" fillId="27" borderId="7" xfId="0" applyFont="1" applyFill="1" applyBorder="1" applyAlignment="1">
      <alignment horizontal="center"/>
    </xf>
    <xf numFmtId="0" fontId="42" fillId="0" borderId="0" xfId="0" applyFont="1"/>
    <xf numFmtId="0" fontId="41" fillId="0" borderId="0" xfId="0" applyFont="1" applyAlignment="1">
      <alignment horizontal="center"/>
    </xf>
    <xf numFmtId="0" fontId="40" fillId="28" borderId="11" xfId="0" applyFont="1" applyFill="1" applyBorder="1" applyAlignment="1">
      <alignment horizontal="center" textRotation="90"/>
    </xf>
    <xf numFmtId="0" fontId="41" fillId="28" borderId="11" xfId="0" applyFont="1" applyFill="1" applyBorder="1" applyAlignment="1">
      <alignment horizontal="center"/>
    </xf>
    <xf numFmtId="2" fontId="40" fillId="0" borderId="0" xfId="0" applyNumberFormat="1" applyFont="1"/>
    <xf numFmtId="0" fontId="40" fillId="27" borderId="7" xfId="0" applyFont="1" applyFill="1" applyBorder="1" applyAlignment="1">
      <alignment horizontal="center"/>
    </xf>
    <xf numFmtId="2" fontId="40" fillId="0" borderId="0" xfId="0" applyNumberFormat="1" applyFont="1" applyAlignment="1">
      <alignment horizontal="center"/>
    </xf>
    <xf numFmtId="0" fontId="40" fillId="14" borderId="4" xfId="0" applyFont="1" applyFill="1" applyBorder="1" applyAlignment="1">
      <alignment horizontal="center"/>
    </xf>
    <xf numFmtId="0" fontId="40" fillId="17" borderId="4" xfId="0" applyFont="1" applyFill="1" applyBorder="1" applyAlignment="1">
      <alignment horizontal="center"/>
    </xf>
    <xf numFmtId="0" fontId="40" fillId="16" borderId="4" xfId="0" applyFont="1" applyFill="1" applyBorder="1" applyAlignment="1">
      <alignment horizontal="center"/>
    </xf>
    <xf numFmtId="0" fontId="41" fillId="17" borderId="8" xfId="0" applyFont="1" applyFill="1" applyBorder="1" applyAlignment="1">
      <alignment horizontal="center"/>
    </xf>
    <xf numFmtId="0" fontId="41" fillId="28" borderId="12" xfId="0" applyFont="1" applyFill="1" applyBorder="1" applyAlignment="1">
      <alignment horizontal="center"/>
    </xf>
    <xf numFmtId="0" fontId="40" fillId="0" borderId="0" xfId="0" applyFont="1" applyAlignment="1">
      <alignment horizontal="left"/>
    </xf>
    <xf numFmtId="0" fontId="43" fillId="0" borderId="0" xfId="0" applyFont="1"/>
    <xf numFmtId="0" fontId="44" fillId="17" borderId="8" xfId="0" applyFont="1" applyFill="1" applyBorder="1" applyAlignment="1">
      <alignment horizontal="center"/>
    </xf>
    <xf numFmtId="0" fontId="44" fillId="20" borderId="8" xfId="0" applyFont="1" applyFill="1" applyBorder="1" applyAlignment="1">
      <alignment horizontal="center"/>
    </xf>
    <xf numFmtId="0" fontId="45" fillId="20" borderId="1" xfId="0" applyFont="1" applyFill="1" applyBorder="1" applyAlignment="1">
      <alignment horizontal="center"/>
    </xf>
    <xf numFmtId="0" fontId="44" fillId="17" borderId="9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28" borderId="2" xfId="0" applyFont="1" applyFill="1" applyBorder="1" applyAlignment="1">
      <alignment horizontal="center"/>
    </xf>
    <xf numFmtId="0" fontId="45" fillId="28" borderId="5" xfId="0" applyFont="1" applyFill="1" applyBorder="1" applyAlignment="1">
      <alignment horizontal="center"/>
    </xf>
    <xf numFmtId="0" fontId="41" fillId="17" borderId="3" xfId="0" applyFont="1" applyFill="1" applyBorder="1" applyAlignment="1">
      <alignment horizontal="center"/>
    </xf>
    <xf numFmtId="0" fontId="47" fillId="28" borderId="11" xfId="0" applyFont="1" applyFill="1" applyBorder="1" applyAlignment="1">
      <alignment horizontal="center"/>
    </xf>
    <xf numFmtId="0" fontId="48" fillId="28" borderId="11" xfId="0" applyFont="1" applyFill="1" applyBorder="1" applyAlignment="1">
      <alignment horizontal="center"/>
    </xf>
    <xf numFmtId="0" fontId="48" fillId="28" borderId="11" xfId="0" applyFont="1" applyFill="1" applyBorder="1"/>
    <xf numFmtId="0" fontId="48" fillId="0" borderId="0" xfId="0" applyFont="1"/>
    <xf numFmtId="0" fontId="40" fillId="16" borderId="5" xfId="0" applyFont="1" applyFill="1" applyBorder="1" applyAlignment="1">
      <alignment horizontal="center" textRotation="90"/>
    </xf>
    <xf numFmtId="0" fontId="47" fillId="16" borderId="1" xfId="0" applyFont="1" applyFill="1" applyBorder="1" applyAlignment="1">
      <alignment horizontal="center"/>
    </xf>
    <xf numFmtId="0" fontId="48" fillId="16" borderId="1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7" fillId="17" borderId="1" xfId="0" applyFont="1" applyFill="1" applyBorder="1" applyAlignment="1">
      <alignment horizontal="center"/>
    </xf>
    <xf numFmtId="0" fontId="48" fillId="17" borderId="1" xfId="0" applyFont="1" applyFill="1" applyBorder="1" applyAlignment="1">
      <alignment horizontal="center"/>
    </xf>
    <xf numFmtId="0" fontId="47" fillId="14" borderId="1" xfId="0" applyFont="1" applyFill="1" applyBorder="1" applyAlignment="1">
      <alignment horizontal="center"/>
    </xf>
    <xf numFmtId="0" fontId="48" fillId="14" borderId="1" xfId="0" applyFont="1" applyFill="1" applyBorder="1" applyAlignment="1">
      <alignment horizontal="center"/>
    </xf>
    <xf numFmtId="0" fontId="48" fillId="14" borderId="1" xfId="0" applyFont="1" applyFill="1" applyBorder="1"/>
    <xf numFmtId="0" fontId="47" fillId="27" borderId="11" xfId="0" applyFont="1" applyFill="1" applyBorder="1" applyAlignment="1">
      <alignment horizontal="center"/>
    </xf>
    <xf numFmtId="0" fontId="48" fillId="27" borderId="11" xfId="0" applyFont="1" applyFill="1" applyBorder="1" applyAlignment="1">
      <alignment horizontal="center"/>
    </xf>
    <xf numFmtId="0" fontId="48" fillId="27" borderId="11" xfId="0" applyFont="1" applyFill="1" applyBorder="1"/>
    <xf numFmtId="0" fontId="43" fillId="27" borderId="8" xfId="0" applyFont="1" applyFill="1" applyBorder="1" applyAlignment="1">
      <alignment horizontal="center"/>
    </xf>
    <xf numFmtId="0" fontId="49" fillId="0" borderId="0" xfId="0" applyFont="1"/>
    <xf numFmtId="0" fontId="50" fillId="17" borderId="8" xfId="0" applyFont="1" applyFill="1" applyBorder="1" applyAlignment="1">
      <alignment horizontal="center"/>
    </xf>
    <xf numFmtId="0" fontId="50" fillId="20" borderId="8" xfId="0" applyFont="1" applyFill="1" applyBorder="1" applyAlignment="1">
      <alignment horizontal="center"/>
    </xf>
    <xf numFmtId="0" fontId="50" fillId="17" borderId="9" xfId="0" applyFont="1" applyFill="1" applyBorder="1" applyAlignment="1">
      <alignment horizontal="center"/>
    </xf>
    <xf numFmtId="0" fontId="41" fillId="17" borderId="9" xfId="0" applyFont="1" applyFill="1" applyBorder="1" applyAlignment="1">
      <alignment horizontal="center"/>
    </xf>
    <xf numFmtId="0" fontId="40" fillId="7" borderId="0" xfId="0" applyFont="1" applyFill="1"/>
    <xf numFmtId="0" fontId="41" fillId="17" borderId="2" xfId="0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13" fillId="16" borderId="4" xfId="0" applyFont="1" applyFill="1" applyBorder="1" applyAlignment="1">
      <alignment horizontal="center"/>
    </xf>
    <xf numFmtId="0" fontId="13" fillId="28" borderId="4" xfId="0" applyFont="1" applyFill="1" applyBorder="1" applyAlignment="1">
      <alignment horizontal="center"/>
    </xf>
    <xf numFmtId="0" fontId="14" fillId="28" borderId="4" xfId="0" applyFont="1" applyFill="1" applyBorder="1" applyAlignment="1">
      <alignment horizontal="center"/>
    </xf>
    <xf numFmtId="0" fontId="16" fillId="27" borderId="4" xfId="0" applyFont="1" applyFill="1" applyBorder="1" applyAlignment="1">
      <alignment horizontal="center"/>
    </xf>
    <xf numFmtId="0" fontId="16" fillId="28" borderId="4" xfId="0" applyFont="1" applyFill="1" applyBorder="1" applyAlignment="1">
      <alignment horizontal="center"/>
    </xf>
    <xf numFmtId="0" fontId="13" fillId="0" borderId="12" xfId="0" applyFont="1" applyBorder="1" applyAlignment="1">
      <alignment wrapText="1"/>
    </xf>
    <xf numFmtId="0" fontId="14" fillId="28" borderId="5" xfId="0" applyFont="1" applyFill="1" applyBorder="1" applyAlignment="1">
      <alignment horizontal="center" textRotation="90"/>
    </xf>
    <xf numFmtId="0" fontId="14" fillId="28" borderId="11" xfId="0" applyFont="1" applyFill="1" applyBorder="1" applyAlignment="1">
      <alignment horizontal="center" textRotation="90"/>
    </xf>
    <xf numFmtId="0" fontId="14" fillId="18" borderId="5" xfId="0" applyFont="1" applyFill="1" applyBorder="1" applyAlignment="1">
      <alignment horizontal="center" textRotation="90"/>
    </xf>
    <xf numFmtId="0" fontId="14" fillId="18" borderId="11" xfId="0" applyFont="1" applyFill="1" applyBorder="1" applyAlignment="1">
      <alignment horizontal="center" textRotation="90"/>
    </xf>
    <xf numFmtId="0" fontId="41" fillId="18" borderId="4" xfId="0" applyFont="1" applyFill="1" applyBorder="1" applyAlignment="1">
      <alignment horizontal="center"/>
    </xf>
    <xf numFmtId="0" fontId="13" fillId="28" borderId="2" xfId="0" applyFont="1" applyFill="1" applyBorder="1" applyAlignment="1">
      <alignment horizontal="center" textRotation="90"/>
    </xf>
    <xf numFmtId="0" fontId="40" fillId="18" borderId="4" xfId="0" applyFont="1" applyFill="1" applyBorder="1" applyAlignment="1">
      <alignment horizontal="center"/>
    </xf>
    <xf numFmtId="0" fontId="7" fillId="18" borderId="13" xfId="0" applyFont="1" applyFill="1" applyBorder="1" applyAlignment="1">
      <alignment horizontal="center" textRotation="90"/>
    </xf>
    <xf numFmtId="0" fontId="16" fillId="28" borderId="5" xfId="0" applyFont="1" applyFill="1" applyBorder="1" applyAlignment="1">
      <alignment horizontal="center" textRotation="90"/>
    </xf>
    <xf numFmtId="0" fontId="16" fillId="28" borderId="11" xfId="0" applyFont="1" applyFill="1" applyBorder="1" applyAlignment="1">
      <alignment horizontal="center" textRotation="90"/>
    </xf>
    <xf numFmtId="0" fontId="16" fillId="18" borderId="5" xfId="0" applyFont="1" applyFill="1" applyBorder="1" applyAlignment="1">
      <alignment horizontal="center" textRotation="90"/>
    </xf>
    <xf numFmtId="0" fontId="16" fillId="18" borderId="11" xfId="0" applyFont="1" applyFill="1" applyBorder="1" applyAlignment="1">
      <alignment horizontal="center" textRotation="90"/>
    </xf>
    <xf numFmtId="0" fontId="9" fillId="28" borderId="5" xfId="0" applyFont="1" applyFill="1" applyBorder="1" applyAlignment="1">
      <alignment textRotation="90"/>
    </xf>
    <xf numFmtId="0" fontId="0" fillId="28" borderId="11" xfId="0" applyFill="1" applyBorder="1"/>
    <xf numFmtId="0" fontId="3" fillId="27" borderId="7" xfId="0" applyFont="1" applyFill="1" applyBorder="1" applyAlignment="1">
      <alignment horizontal="center"/>
    </xf>
    <xf numFmtId="0" fontId="4" fillId="28" borderId="11" xfId="0" applyFont="1" applyFill="1" applyBorder="1" applyAlignment="1">
      <alignment horizontal="center" textRotation="90"/>
    </xf>
    <xf numFmtId="0" fontId="9" fillId="28" borderId="5" xfId="0" applyFont="1" applyFill="1" applyBorder="1" applyAlignment="1">
      <alignment horizontal="center" textRotation="90"/>
    </xf>
    <xf numFmtId="0" fontId="9" fillId="28" borderId="11" xfId="0" applyFont="1" applyFill="1" applyBorder="1" applyAlignment="1">
      <alignment horizontal="center" textRotation="90"/>
    </xf>
    <xf numFmtId="0" fontId="9" fillId="18" borderId="11" xfId="0" applyFont="1" applyFill="1" applyBorder="1" applyAlignment="1">
      <alignment horizontal="center" textRotation="90"/>
    </xf>
    <xf numFmtId="0" fontId="3" fillId="17" borderId="5" xfId="0" applyFont="1" applyFill="1" applyBorder="1" applyAlignment="1">
      <alignment horizontal="center"/>
    </xf>
    <xf numFmtId="0" fontId="4" fillId="17" borderId="5" xfId="0" applyFont="1" applyFill="1" applyBorder="1" applyAlignment="1">
      <alignment horizontal="center"/>
    </xf>
    <xf numFmtId="0" fontId="4" fillId="17" borderId="2" xfId="0" applyFont="1" applyFill="1" applyBorder="1" applyAlignment="1">
      <alignment horizontal="center"/>
    </xf>
    <xf numFmtId="0" fontId="3" fillId="17" borderId="13" xfId="0" applyFont="1" applyFill="1" applyBorder="1" applyAlignment="1">
      <alignment horizontal="center"/>
    </xf>
    <xf numFmtId="0" fontId="4" fillId="17" borderId="13" xfId="0" applyFont="1" applyFill="1" applyBorder="1" applyAlignment="1">
      <alignment horizontal="center"/>
    </xf>
    <xf numFmtId="0" fontId="3" fillId="18" borderId="13" xfId="0" applyFont="1" applyFill="1" applyBorder="1" applyAlignment="1">
      <alignment horizontal="center" textRotation="90"/>
    </xf>
    <xf numFmtId="0" fontId="41" fillId="28" borderId="1" xfId="0" applyFont="1" applyFill="1" applyBorder="1" applyAlignment="1">
      <alignment horizontal="center"/>
    </xf>
    <xf numFmtId="0" fontId="52" fillId="27" borderId="4" xfId="0" applyFont="1" applyFill="1" applyBorder="1" applyAlignment="1">
      <alignment horizontal="center"/>
    </xf>
    <xf numFmtId="0" fontId="51" fillId="32" borderId="12" xfId="0" applyFont="1" applyFill="1" applyBorder="1" applyAlignment="1">
      <alignment horizontal="center" textRotation="90"/>
    </xf>
    <xf numFmtId="0" fontId="52" fillId="33" borderId="1" xfId="0" applyFont="1" applyFill="1" applyBorder="1" applyAlignment="1">
      <alignment horizontal="center"/>
    </xf>
    <xf numFmtId="0" fontId="51" fillId="32" borderId="4" xfId="0" applyFont="1" applyFill="1" applyBorder="1" applyAlignment="1">
      <alignment horizontal="center"/>
    </xf>
    <xf numFmtId="0" fontId="51" fillId="32" borderId="11" xfId="0" applyFont="1" applyFill="1" applyBorder="1" applyAlignment="1">
      <alignment horizontal="center" textRotation="90"/>
    </xf>
    <xf numFmtId="0" fontId="52" fillId="32" borderId="11" xfId="0" applyFont="1" applyFill="1" applyBorder="1" applyAlignment="1">
      <alignment horizontal="center"/>
    </xf>
    <xf numFmtId="0" fontId="51" fillId="33" borderId="2" xfId="0" applyFont="1" applyFill="1" applyBorder="1" applyAlignment="1">
      <alignment horizontal="center" textRotation="90"/>
    </xf>
    <xf numFmtId="0" fontId="52" fillId="32" borderId="0" xfId="0" applyFont="1" applyFill="1" applyAlignment="1">
      <alignment horizontal="center"/>
    </xf>
    <xf numFmtId="0" fontId="52" fillId="32" borderId="12" xfId="0" applyFont="1" applyFill="1" applyBorder="1" applyAlignment="1">
      <alignment horizontal="center"/>
    </xf>
    <xf numFmtId="0" fontId="53" fillId="32" borderId="2" xfId="0" applyFont="1" applyFill="1" applyBorder="1" applyAlignment="1">
      <alignment horizontal="center"/>
    </xf>
    <xf numFmtId="0" fontId="54" fillId="32" borderId="5" xfId="0" applyFont="1" applyFill="1" applyBorder="1" applyAlignment="1">
      <alignment horizontal="center"/>
    </xf>
    <xf numFmtId="0" fontId="55" fillId="32" borderId="11" xfId="0" applyFont="1" applyFill="1" applyBorder="1" applyAlignment="1">
      <alignment horizontal="center"/>
    </xf>
    <xf numFmtId="0" fontId="56" fillId="32" borderId="11" xfId="0" applyFont="1" applyFill="1" applyBorder="1" applyAlignment="1">
      <alignment horizontal="center" textRotation="90"/>
    </xf>
    <xf numFmtId="0" fontId="55" fillId="33" borderId="1" xfId="0" applyFont="1" applyFill="1" applyBorder="1" applyAlignment="1">
      <alignment horizontal="center"/>
    </xf>
    <xf numFmtId="0" fontId="56" fillId="33" borderId="1" xfId="0" applyFont="1" applyFill="1" applyBorder="1" applyAlignment="1">
      <alignment horizontal="center"/>
    </xf>
    <xf numFmtId="0" fontId="56" fillId="34" borderId="11" xfId="0" applyFont="1" applyFill="1" applyBorder="1" applyAlignment="1">
      <alignment horizontal="center" textRotation="90"/>
    </xf>
    <xf numFmtId="0" fontId="13" fillId="16" borderId="3" xfId="0" applyFont="1" applyFill="1" applyBorder="1" applyAlignment="1">
      <alignment horizontal="center" textRotation="90"/>
    </xf>
    <xf numFmtId="0" fontId="52" fillId="32" borderId="1" xfId="0" applyFont="1" applyFill="1" applyBorder="1" applyAlignment="1">
      <alignment horizontal="center"/>
    </xf>
    <xf numFmtId="0" fontId="52" fillId="32" borderId="7" xfId="0" applyFont="1" applyFill="1" applyBorder="1" applyAlignment="1">
      <alignment horizontal="center"/>
    </xf>
    <xf numFmtId="0" fontId="53" fillId="32" borderId="1" xfId="0" applyFont="1" applyFill="1" applyBorder="1" applyAlignment="1">
      <alignment horizontal="center"/>
    </xf>
    <xf numFmtId="0" fontId="53" fillId="32" borderId="5" xfId="0" applyFont="1" applyFill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right" wrapText="1"/>
    </xf>
    <xf numFmtId="0" fontId="34" fillId="33" borderId="8" xfId="0" applyFont="1" applyFill="1" applyBorder="1" applyAlignment="1">
      <alignment horizontal="center"/>
    </xf>
    <xf numFmtId="0" fontId="34" fillId="33" borderId="1" xfId="0" applyFont="1" applyFill="1" applyBorder="1" applyAlignment="1">
      <alignment horizontal="center"/>
    </xf>
    <xf numFmtId="0" fontId="7" fillId="0" borderId="7" xfId="0" applyFont="1" applyBorder="1" applyAlignment="1">
      <alignment horizontal="right"/>
    </xf>
    <xf numFmtId="0" fontId="3" fillId="28" borderId="7" xfId="0" applyFont="1" applyFill="1" applyBorder="1" applyAlignment="1">
      <alignment horizontal="center" textRotation="90"/>
    </xf>
    <xf numFmtId="0" fontId="9" fillId="22" borderId="1" xfId="0" applyFont="1" applyFill="1" applyBorder="1" applyAlignment="1">
      <alignment textRotation="90"/>
    </xf>
    <xf numFmtId="0" fontId="9" fillId="22" borderId="7" xfId="0" applyFont="1" applyFill="1" applyBorder="1" applyAlignment="1">
      <alignment textRotation="90"/>
    </xf>
    <xf numFmtId="0" fontId="9" fillId="22" borderId="12" xfId="0" applyFont="1" applyFill="1" applyBorder="1"/>
    <xf numFmtId="0" fontId="29" fillId="35" borderId="0" xfId="0" applyFont="1" applyFill="1" applyAlignment="1">
      <alignment textRotation="90"/>
    </xf>
    <xf numFmtId="0" fontId="0" fillId="0" borderId="13" xfId="0" applyBorder="1"/>
    <xf numFmtId="0" fontId="14" fillId="0" borderId="7" xfId="0" applyFont="1" applyBorder="1" applyAlignment="1">
      <alignment horizontal="left"/>
    </xf>
    <xf numFmtId="0" fontId="13" fillId="37" borderId="3" xfId="0" applyFont="1" applyFill="1" applyBorder="1" applyAlignment="1">
      <alignment horizontal="center"/>
    </xf>
    <xf numFmtId="0" fontId="13" fillId="37" borderId="4" xfId="0" applyFont="1" applyFill="1" applyBorder="1" applyAlignment="1">
      <alignment horizontal="center"/>
    </xf>
    <xf numFmtId="0" fontId="13" fillId="37" borderId="7" xfId="0" applyFont="1" applyFill="1" applyBorder="1" applyAlignment="1">
      <alignment horizontal="center"/>
    </xf>
    <xf numFmtId="0" fontId="13" fillId="37" borderId="13" xfId="0" applyFont="1" applyFill="1" applyBorder="1" applyAlignment="1">
      <alignment horizontal="center" textRotation="90"/>
    </xf>
    <xf numFmtId="0" fontId="40" fillId="37" borderId="8" xfId="0" applyFont="1" applyFill="1" applyBorder="1" applyAlignment="1">
      <alignment horizontal="center" textRotation="90"/>
    </xf>
    <xf numFmtId="0" fontId="40" fillId="37" borderId="2" xfId="0" applyFont="1" applyFill="1" applyBorder="1" applyAlignment="1">
      <alignment horizontal="center" textRotation="90"/>
    </xf>
    <xf numFmtId="0" fontId="15" fillId="36" borderId="1" xfId="0" applyFont="1" applyFill="1" applyBorder="1" applyAlignment="1">
      <alignment horizontal="center"/>
    </xf>
    <xf numFmtId="0" fontId="47" fillId="36" borderId="1" xfId="0" applyFont="1" applyFill="1" applyBorder="1" applyAlignment="1">
      <alignment horizontal="center"/>
    </xf>
    <xf numFmtId="0" fontId="16" fillId="36" borderId="1" xfId="0" applyFont="1" applyFill="1" applyBorder="1" applyAlignment="1">
      <alignment horizontal="center"/>
    </xf>
    <xf numFmtId="0" fontId="48" fillId="36" borderId="1" xfId="0" applyFont="1" applyFill="1" applyBorder="1" applyAlignment="1">
      <alignment horizontal="center"/>
    </xf>
    <xf numFmtId="0" fontId="40" fillId="37" borderId="1" xfId="0" applyFont="1" applyFill="1" applyBorder="1" applyAlignment="1">
      <alignment horizontal="center" textRotation="90"/>
    </xf>
    <xf numFmtId="0" fontId="15" fillId="37" borderId="11" xfId="0" applyFont="1" applyFill="1" applyBorder="1" applyAlignment="1">
      <alignment horizontal="center"/>
    </xf>
    <xf numFmtId="0" fontId="47" fillId="37" borderId="11" xfId="0" applyFont="1" applyFill="1" applyBorder="1" applyAlignment="1">
      <alignment horizontal="center"/>
    </xf>
    <xf numFmtId="0" fontId="16" fillId="37" borderId="11" xfId="0" applyFont="1" applyFill="1" applyBorder="1" applyAlignment="1">
      <alignment horizontal="center"/>
    </xf>
    <xf numFmtId="0" fontId="48" fillId="37" borderId="11" xfId="0" applyFont="1" applyFill="1" applyBorder="1" applyAlignment="1">
      <alignment horizontal="center"/>
    </xf>
    <xf numFmtId="0" fontId="16" fillId="37" borderId="11" xfId="0" applyFont="1" applyFill="1" applyBorder="1"/>
    <xf numFmtId="0" fontId="48" fillId="37" borderId="11" xfId="0" applyFont="1" applyFill="1" applyBorder="1"/>
    <xf numFmtId="0" fontId="13" fillId="0" borderId="1" xfId="0" applyFont="1" applyBorder="1" applyAlignment="1">
      <alignment horizontal="center" textRotation="90"/>
    </xf>
    <xf numFmtId="0" fontId="14" fillId="0" borderId="8" xfId="0" applyFont="1" applyBorder="1" applyAlignment="1">
      <alignment horizontal="center"/>
    </xf>
    <xf numFmtId="0" fontId="4" fillId="38" borderId="1" xfId="0" applyFont="1" applyFill="1" applyBorder="1" applyAlignment="1">
      <alignment horizontal="center" textRotation="90"/>
    </xf>
    <xf numFmtId="0" fontId="4" fillId="39" borderId="5" xfId="0" applyFont="1" applyFill="1" applyBorder="1" applyAlignment="1">
      <alignment horizontal="center" textRotation="90"/>
    </xf>
    <xf numFmtId="0" fontId="4" fillId="39" borderId="11" xfId="0" applyFont="1" applyFill="1" applyBorder="1" applyAlignment="1">
      <alignment horizontal="center" textRotation="90"/>
    </xf>
    <xf numFmtId="0" fontId="3" fillId="38" borderId="1" xfId="0" applyFont="1" applyFill="1" applyBorder="1" applyAlignment="1">
      <alignment horizontal="center"/>
    </xf>
    <xf numFmtId="0" fontId="3" fillId="38" borderId="3" xfId="0" applyFont="1" applyFill="1" applyBorder="1" applyAlignment="1">
      <alignment horizontal="center"/>
    </xf>
    <xf numFmtId="0" fontId="3" fillId="38" borderId="5" xfId="0" applyFont="1" applyFill="1" applyBorder="1" applyAlignment="1">
      <alignment horizontal="center"/>
    </xf>
    <xf numFmtId="0" fontId="4" fillId="27" borderId="22" xfId="0" applyFont="1" applyFill="1" applyBorder="1" applyAlignment="1">
      <alignment horizontal="center" textRotation="90"/>
    </xf>
    <xf numFmtId="0" fontId="3" fillId="27" borderId="22" xfId="0" applyFont="1" applyFill="1" applyBorder="1" applyAlignment="1">
      <alignment horizontal="center"/>
    </xf>
    <xf numFmtId="0" fontId="4" fillId="27" borderId="11" xfId="0" applyFont="1" applyFill="1" applyBorder="1" applyAlignment="1">
      <alignment horizontal="center"/>
    </xf>
    <xf numFmtId="0" fontId="4" fillId="27" borderId="14" xfId="0" applyFont="1" applyFill="1" applyBorder="1" applyAlignment="1">
      <alignment horizontal="center"/>
    </xf>
    <xf numFmtId="0" fontId="4" fillId="27" borderId="22" xfId="0" applyFont="1" applyFill="1" applyBorder="1" applyAlignment="1">
      <alignment horizontal="center"/>
    </xf>
    <xf numFmtId="0" fontId="4" fillId="28" borderId="23" xfId="0" applyFont="1" applyFill="1" applyBorder="1" applyAlignment="1">
      <alignment horizontal="center"/>
    </xf>
    <xf numFmtId="0" fontId="4" fillId="27" borderId="23" xfId="0" applyFont="1" applyFill="1" applyBorder="1" applyAlignment="1">
      <alignment horizontal="center"/>
    </xf>
    <xf numFmtId="0" fontId="3" fillId="17" borderId="11" xfId="0" applyFont="1" applyFill="1" applyBorder="1" applyAlignment="1">
      <alignment horizontal="center"/>
    </xf>
    <xf numFmtId="0" fontId="4" fillId="17" borderId="11" xfId="0" applyFont="1" applyFill="1" applyBorder="1" applyAlignment="1">
      <alignment horizontal="center"/>
    </xf>
    <xf numFmtId="0" fontId="4" fillId="17" borderId="12" xfId="0" applyFont="1" applyFill="1" applyBorder="1" applyAlignment="1">
      <alignment horizontal="center"/>
    </xf>
    <xf numFmtId="0" fontId="4" fillId="17" borderId="14" xfId="0" applyFont="1" applyFill="1" applyBorder="1" applyAlignment="1">
      <alignment horizontal="center"/>
    </xf>
    <xf numFmtId="0" fontId="4" fillId="17" borderId="7" xfId="0" applyFont="1" applyFill="1" applyBorder="1" applyAlignment="1">
      <alignment horizontal="center"/>
    </xf>
    <xf numFmtId="0" fontId="4" fillId="17" borderId="22" xfId="0" applyFont="1" applyFill="1" applyBorder="1" applyAlignment="1">
      <alignment horizontal="center" textRotation="90"/>
    </xf>
    <xf numFmtId="0" fontId="3" fillId="17" borderId="22" xfId="0" applyFont="1" applyFill="1" applyBorder="1" applyAlignment="1">
      <alignment horizontal="center"/>
    </xf>
    <xf numFmtId="0" fontId="4" fillId="17" borderId="22" xfId="0" applyFont="1" applyFill="1" applyBorder="1" applyAlignment="1">
      <alignment horizontal="center"/>
    </xf>
    <xf numFmtId="0" fontId="4" fillId="17" borderId="25" xfId="0" applyFont="1" applyFill="1" applyBorder="1" applyAlignment="1">
      <alignment horizontal="center"/>
    </xf>
    <xf numFmtId="0" fontId="4" fillId="27" borderId="11" xfId="0" applyFont="1" applyFill="1" applyBorder="1"/>
    <xf numFmtId="0" fontId="4" fillId="27" borderId="12" xfId="0" applyFont="1" applyFill="1" applyBorder="1"/>
    <xf numFmtId="0" fontId="4" fillId="27" borderId="7" xfId="0" applyFont="1" applyFill="1" applyBorder="1"/>
    <xf numFmtId="0" fontId="0" fillId="0" borderId="27" xfId="0" applyBorder="1"/>
    <xf numFmtId="0" fontId="16" fillId="18" borderId="7" xfId="0" applyFont="1" applyFill="1" applyBorder="1" applyAlignment="1">
      <alignment horizontal="center"/>
    </xf>
    <xf numFmtId="0" fontId="16" fillId="17" borderId="3" xfId="0" applyFont="1" applyFill="1" applyBorder="1" applyAlignment="1">
      <alignment horizontal="center"/>
    </xf>
    <xf numFmtId="0" fontId="15" fillId="40" borderId="3" xfId="0" applyFont="1" applyFill="1" applyBorder="1" applyAlignment="1">
      <alignment horizontal="center"/>
    </xf>
    <xf numFmtId="0" fontId="14" fillId="17" borderId="4" xfId="0" applyFont="1" applyFill="1" applyBorder="1" applyAlignment="1">
      <alignment horizontal="center"/>
    </xf>
    <xf numFmtId="0" fontId="14" fillId="18" borderId="4" xfId="0" applyFont="1" applyFill="1" applyBorder="1" applyAlignment="1">
      <alignment horizontal="center"/>
    </xf>
    <xf numFmtId="0" fontId="13" fillId="18" borderId="4" xfId="0" applyFont="1" applyFill="1" applyBorder="1" applyAlignment="1">
      <alignment horizontal="center"/>
    </xf>
    <xf numFmtId="0" fontId="16" fillId="18" borderId="4" xfId="0" applyFont="1" applyFill="1" applyBorder="1" applyAlignment="1">
      <alignment horizontal="center"/>
    </xf>
    <xf numFmtId="0" fontId="16" fillId="17" borderId="4" xfId="0" applyFont="1" applyFill="1" applyBorder="1" applyAlignment="1">
      <alignment horizontal="center"/>
    </xf>
    <xf numFmtId="0" fontId="14" fillId="27" borderId="4" xfId="0" applyFont="1" applyFill="1" applyBorder="1" applyAlignment="1">
      <alignment horizontal="center"/>
    </xf>
    <xf numFmtId="0" fontId="13" fillId="27" borderId="4" xfId="0" applyFont="1" applyFill="1" applyBorder="1" applyAlignment="1">
      <alignment horizontal="center"/>
    </xf>
    <xf numFmtId="0" fontId="55" fillId="40" borderId="3" xfId="0" applyFont="1" applyFill="1" applyBorder="1" applyAlignment="1">
      <alignment horizontal="center"/>
    </xf>
    <xf numFmtId="0" fontId="56" fillId="40" borderId="1" xfId="0" applyFont="1" applyFill="1" applyBorder="1" applyAlignment="1">
      <alignment horizontal="center"/>
    </xf>
    <xf numFmtId="0" fontId="4" fillId="18" borderId="1" xfId="0" applyFont="1" applyFill="1" applyBorder="1" applyAlignment="1">
      <alignment horizontal="center"/>
    </xf>
    <xf numFmtId="0" fontId="52" fillId="41" borderId="12" xfId="0" applyFont="1" applyFill="1" applyBorder="1" applyAlignment="1">
      <alignment horizontal="center" textRotation="90"/>
    </xf>
    <xf numFmtId="0" fontId="52" fillId="40" borderId="1" xfId="0" applyFont="1" applyFill="1" applyBorder="1" applyAlignment="1">
      <alignment horizontal="center"/>
    </xf>
    <xf numFmtId="0" fontId="52" fillId="40" borderId="8" xfId="0" applyFont="1" applyFill="1" applyBorder="1" applyAlignment="1">
      <alignment horizontal="center" textRotation="90"/>
    </xf>
    <xf numFmtId="0" fontId="52" fillId="40" borderId="9" xfId="0" applyFont="1" applyFill="1" applyBorder="1" applyAlignment="1">
      <alignment horizontal="center"/>
    </xf>
    <xf numFmtId="0" fontId="53" fillId="40" borderId="9" xfId="0" applyFont="1" applyFill="1" applyBorder="1" applyAlignment="1">
      <alignment horizontal="center"/>
    </xf>
    <xf numFmtId="0" fontId="52" fillId="41" borderId="2" xfId="0" applyFont="1" applyFill="1" applyBorder="1" applyAlignment="1">
      <alignment horizontal="center" textRotation="90"/>
    </xf>
    <xf numFmtId="0" fontId="53" fillId="40" borderId="1" xfId="0" applyFont="1" applyFill="1" applyBorder="1" applyAlignment="1">
      <alignment horizontal="center"/>
    </xf>
    <xf numFmtId="0" fontId="52" fillId="41" borderId="8" xfId="0" applyFont="1" applyFill="1" applyBorder="1" applyAlignment="1">
      <alignment horizontal="center" textRotation="90"/>
    </xf>
    <xf numFmtId="0" fontId="55" fillId="34" borderId="11" xfId="0" applyFont="1" applyFill="1" applyBorder="1" applyAlignment="1">
      <alignment horizontal="center" textRotation="90"/>
    </xf>
    <xf numFmtId="0" fontId="55" fillId="40" borderId="1" xfId="0" applyFont="1" applyFill="1" applyBorder="1" applyAlignment="1">
      <alignment horizontal="center"/>
    </xf>
    <xf numFmtId="0" fontId="52" fillId="40" borderId="2" xfId="0" applyFont="1" applyFill="1" applyBorder="1" applyAlignment="1">
      <alignment horizontal="center"/>
    </xf>
    <xf numFmtId="0" fontId="52" fillId="41" borderId="1" xfId="0" applyFont="1" applyFill="1" applyBorder="1" applyAlignment="1">
      <alignment horizontal="center" textRotation="90"/>
    </xf>
    <xf numFmtId="0" fontId="52" fillId="40" borderId="5" xfId="0" applyFont="1" applyFill="1" applyBorder="1" applyAlignment="1">
      <alignment horizontal="center"/>
    </xf>
    <xf numFmtId="0" fontId="52" fillId="41" borderId="11" xfId="0" applyFont="1" applyFill="1" applyBorder="1" applyAlignment="1">
      <alignment horizontal="center" textRotation="90"/>
    </xf>
    <xf numFmtId="0" fontId="55" fillId="32" borderId="11" xfId="0" applyFont="1" applyFill="1" applyBorder="1" applyAlignment="1">
      <alignment horizontal="center" textRotation="90"/>
    </xf>
    <xf numFmtId="0" fontId="52" fillId="40" borderId="5" xfId="0" applyFont="1" applyFill="1" applyBorder="1" applyAlignment="1">
      <alignment horizontal="center" textRotation="90"/>
    </xf>
    <xf numFmtId="0" fontId="52" fillId="32" borderId="6" xfId="0" applyFont="1" applyFill="1" applyBorder="1" applyAlignment="1">
      <alignment horizontal="center" textRotation="90"/>
    </xf>
    <xf numFmtId="0" fontId="52" fillId="32" borderId="11" xfId="0" applyFont="1" applyFill="1" applyBorder="1" applyAlignment="1">
      <alignment horizontal="center" textRotation="90"/>
    </xf>
    <xf numFmtId="0" fontId="52" fillId="40" borderId="1" xfId="0" applyFont="1" applyFill="1" applyBorder="1" applyAlignment="1">
      <alignment horizontal="center" textRotation="90"/>
    </xf>
    <xf numFmtId="0" fontId="52" fillId="41" borderId="10" xfId="0" applyFont="1" applyFill="1" applyBorder="1" applyAlignment="1">
      <alignment horizontal="center"/>
    </xf>
    <xf numFmtId="0" fontId="52" fillId="40" borderId="8" xfId="0" applyFont="1" applyFill="1" applyBorder="1" applyAlignment="1">
      <alignment horizontal="center"/>
    </xf>
    <xf numFmtId="0" fontId="16" fillId="18" borderId="7" xfId="0" applyFont="1" applyFill="1" applyBorder="1" applyAlignment="1">
      <alignment horizontal="center" textRotation="90"/>
    </xf>
    <xf numFmtId="0" fontId="34" fillId="40" borderId="8" xfId="0" applyFont="1" applyFill="1" applyBorder="1" applyAlignment="1">
      <alignment horizontal="center"/>
    </xf>
    <xf numFmtId="0" fontId="52" fillId="33" borderId="8" xfId="0" applyFont="1" applyFill="1" applyBorder="1" applyAlignment="1">
      <alignment horizontal="center"/>
    </xf>
    <xf numFmtId="0" fontId="52" fillId="33" borderId="1" xfId="0" applyFont="1" applyFill="1" applyBorder="1" applyAlignment="1">
      <alignment horizontal="center" textRotation="90"/>
    </xf>
    <xf numFmtId="0" fontId="14" fillId="42" borderId="1" xfId="0" applyFont="1" applyFill="1" applyBorder="1"/>
    <xf numFmtId="0" fontId="13" fillId="42" borderId="7" xfId="0" applyFont="1" applyFill="1" applyBorder="1" applyAlignment="1">
      <alignment horizontal="center"/>
    </xf>
    <xf numFmtId="0" fontId="13" fillId="42" borderId="7" xfId="0" applyFont="1" applyFill="1" applyBorder="1"/>
    <xf numFmtId="0" fontId="13" fillId="42" borderId="1" xfId="0" applyFont="1" applyFill="1" applyBorder="1"/>
    <xf numFmtId="0" fontId="13" fillId="42" borderId="11" xfId="0" applyFont="1" applyFill="1" applyBorder="1" applyAlignment="1">
      <alignment horizontal="center"/>
    </xf>
    <xf numFmtId="0" fontId="13" fillId="42" borderId="1" xfId="0" applyFont="1" applyFill="1" applyBorder="1" applyAlignment="1">
      <alignment horizontal="center"/>
    </xf>
    <xf numFmtId="0" fontId="58" fillId="33" borderId="1" xfId="0" applyFont="1" applyFill="1" applyBorder="1" applyAlignment="1">
      <alignment horizontal="center"/>
    </xf>
    <xf numFmtId="0" fontId="16" fillId="0" borderId="1" xfId="0" applyFont="1" applyBorder="1"/>
    <xf numFmtId="0" fontId="58" fillId="20" borderId="1" xfId="0" applyFont="1" applyFill="1" applyBorder="1" applyAlignment="1">
      <alignment horizontal="center"/>
    </xf>
    <xf numFmtId="0" fontId="9" fillId="28" borderId="1" xfId="0" applyFont="1" applyFill="1" applyBorder="1"/>
    <xf numFmtId="0" fontId="9" fillId="28" borderId="7" xfId="0" applyFont="1" applyFill="1" applyBorder="1"/>
    <xf numFmtId="0" fontId="9" fillId="28" borderId="4" xfId="0" applyFont="1" applyFill="1" applyBorder="1"/>
    <xf numFmtId="0" fontId="9" fillId="28" borderId="5" xfId="0" applyFont="1" applyFill="1" applyBorder="1"/>
    <xf numFmtId="0" fontId="9" fillId="28" borderId="11" xfId="0" applyFont="1" applyFill="1" applyBorder="1"/>
    <xf numFmtId="0" fontId="9" fillId="28" borderId="6" xfId="0" applyFont="1" applyFill="1" applyBorder="1"/>
    <xf numFmtId="0" fontId="59" fillId="32" borderId="11" xfId="0" applyFont="1" applyFill="1" applyBorder="1" applyAlignment="1">
      <alignment horizontal="center" textRotation="90"/>
    </xf>
    <xf numFmtId="0" fontId="33" fillId="33" borderId="8" xfId="0" applyFont="1" applyFill="1" applyBorder="1" applyAlignment="1">
      <alignment horizontal="center"/>
    </xf>
    <xf numFmtId="0" fontId="7" fillId="0" borderId="13" xfId="0" applyFont="1" applyBorder="1"/>
    <xf numFmtId="0" fontId="52" fillId="32" borderId="12" xfId="0" applyFont="1" applyFill="1" applyBorder="1" applyAlignment="1">
      <alignment horizontal="center" textRotation="90"/>
    </xf>
    <xf numFmtId="0" fontId="14" fillId="33" borderId="8" xfId="0" applyFont="1" applyFill="1" applyBorder="1" applyAlignment="1">
      <alignment horizontal="center" textRotation="90"/>
    </xf>
    <xf numFmtId="0" fontId="59" fillId="33" borderId="1" xfId="0" applyFont="1" applyFill="1" applyBorder="1" applyAlignment="1">
      <alignment horizontal="center"/>
    </xf>
    <xf numFmtId="0" fontId="52" fillId="32" borderId="5" xfId="0" applyFont="1" applyFill="1" applyBorder="1" applyAlignment="1">
      <alignment horizontal="center" textRotation="90"/>
    </xf>
    <xf numFmtId="0" fontId="59" fillId="33" borderId="3" xfId="0" applyFont="1" applyFill="1" applyBorder="1" applyAlignment="1">
      <alignment horizontal="center"/>
    </xf>
    <xf numFmtId="0" fontId="61" fillId="33" borderId="8" xfId="0" applyFont="1" applyFill="1" applyBorder="1" applyAlignment="1">
      <alignment horizontal="center"/>
    </xf>
    <xf numFmtId="0" fontId="61" fillId="33" borderId="1" xfId="0" applyFont="1" applyFill="1" applyBorder="1" applyAlignment="1">
      <alignment horizontal="center"/>
    </xf>
    <xf numFmtId="0" fontId="58" fillId="33" borderId="11" xfId="0" applyFont="1" applyFill="1" applyBorder="1" applyAlignment="1">
      <alignment horizontal="center"/>
    </xf>
    <xf numFmtId="0" fontId="58" fillId="33" borderId="11" xfId="0" applyFont="1" applyFill="1" applyBorder="1"/>
    <xf numFmtId="0" fontId="59" fillId="33" borderId="2" xfId="0" applyFont="1" applyFill="1" applyBorder="1" applyAlignment="1">
      <alignment horizontal="center" textRotation="90"/>
    </xf>
    <xf numFmtId="0" fontId="59" fillId="33" borderId="8" xfId="0" applyFont="1" applyFill="1" applyBorder="1" applyAlignment="1">
      <alignment horizontal="center" textRotation="90"/>
    </xf>
    <xf numFmtId="0" fontId="59" fillId="33" borderId="8" xfId="0" applyFont="1" applyFill="1" applyBorder="1" applyAlignment="1">
      <alignment horizontal="center"/>
    </xf>
    <xf numFmtId="0" fontId="59" fillId="33" borderId="1" xfId="0" applyFont="1" applyFill="1" applyBorder="1" applyAlignment="1">
      <alignment horizontal="center" textRotation="90"/>
    </xf>
    <xf numFmtId="0" fontId="9" fillId="17" borderId="7" xfId="0" applyFont="1" applyFill="1" applyBorder="1" applyAlignment="1">
      <alignment horizontal="center"/>
    </xf>
    <xf numFmtId="0" fontId="34" fillId="40" borderId="1" xfId="0" applyFont="1" applyFill="1" applyBorder="1" applyAlignment="1">
      <alignment horizontal="center" textRotation="90"/>
    </xf>
    <xf numFmtId="0" fontId="26" fillId="0" borderId="0" xfId="0" applyFont="1" applyAlignment="1">
      <alignment horizontal="center"/>
    </xf>
    <xf numFmtId="0" fontId="9" fillId="22" borderId="3" xfId="0" applyFont="1" applyFill="1" applyBorder="1" applyAlignment="1">
      <alignment textRotation="90"/>
    </xf>
    <xf numFmtId="0" fontId="35" fillId="23" borderId="3" xfId="0" applyFont="1" applyFill="1" applyBorder="1" applyAlignment="1">
      <alignment horizontal="center"/>
    </xf>
    <xf numFmtId="0" fontId="59" fillId="40" borderId="8" xfId="0" applyFont="1" applyFill="1" applyBorder="1" applyAlignment="1">
      <alignment horizontal="center" textRotation="90"/>
    </xf>
    <xf numFmtId="0" fontId="63" fillId="40" borderId="3" xfId="0" applyFont="1" applyFill="1" applyBorder="1" applyAlignment="1">
      <alignment horizontal="center" textRotation="90"/>
    </xf>
    <xf numFmtId="0" fontId="34" fillId="42" borderId="9" xfId="0" applyFont="1" applyFill="1" applyBorder="1" applyAlignment="1">
      <alignment horizontal="center"/>
    </xf>
    <xf numFmtId="0" fontId="34" fillId="44" borderId="9" xfId="0" applyFont="1" applyFill="1" applyBorder="1" applyAlignment="1">
      <alignment horizontal="center"/>
    </xf>
    <xf numFmtId="0" fontId="9" fillId="18" borderId="4" xfId="0" applyFont="1" applyFill="1" applyBorder="1" applyAlignment="1">
      <alignment horizontal="center" textRotation="90"/>
    </xf>
    <xf numFmtId="0" fontId="9" fillId="18" borderId="3" xfId="0" applyFont="1" applyFill="1" applyBorder="1" applyAlignment="1">
      <alignment horizontal="center" textRotation="90"/>
    </xf>
    <xf numFmtId="0" fontId="52" fillId="43" borderId="8" xfId="0" applyFont="1" applyFill="1" applyBorder="1" applyAlignment="1">
      <alignment horizontal="center" textRotation="90"/>
    </xf>
    <xf numFmtId="0" fontId="52" fillId="44" borderId="8" xfId="0" applyFont="1" applyFill="1" applyBorder="1" applyAlignment="1">
      <alignment horizontal="center" textRotation="90"/>
    </xf>
    <xf numFmtId="0" fontId="28" fillId="24" borderId="1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 textRotation="90"/>
    </xf>
    <xf numFmtId="0" fontId="7" fillId="17" borderId="1" xfId="0" applyFont="1" applyFill="1" applyBorder="1" applyAlignment="1">
      <alignment horizontal="center"/>
    </xf>
    <xf numFmtId="0" fontId="52" fillId="43" borderId="1" xfId="0" applyFont="1" applyFill="1" applyBorder="1" applyAlignment="1">
      <alignment horizontal="center" textRotation="90"/>
    </xf>
    <xf numFmtId="0" fontId="52" fillId="42" borderId="8" xfId="0" applyFont="1" applyFill="1" applyBorder="1" applyAlignment="1">
      <alignment horizontal="center"/>
    </xf>
    <xf numFmtId="0" fontId="59" fillId="45" borderId="1" xfId="0" applyFont="1" applyFill="1" applyBorder="1" applyAlignment="1">
      <alignment horizontal="center" textRotation="90"/>
    </xf>
    <xf numFmtId="0" fontId="52" fillId="42" borderId="3" xfId="0" applyFont="1" applyFill="1" applyBorder="1" applyAlignment="1">
      <alignment horizontal="center"/>
    </xf>
    <xf numFmtId="0" fontId="52" fillId="44" borderId="3" xfId="0" applyFont="1" applyFill="1" applyBorder="1" applyAlignment="1">
      <alignment horizontal="center"/>
    </xf>
    <xf numFmtId="0" fontId="52" fillId="44" borderId="5" xfId="0" applyFont="1" applyFill="1" applyBorder="1" applyAlignment="1">
      <alignment horizontal="center"/>
    </xf>
    <xf numFmtId="0" fontId="52" fillId="44" borderId="2" xfId="0" applyFont="1" applyFill="1" applyBorder="1" applyAlignment="1">
      <alignment horizontal="center" textRotation="90"/>
    </xf>
    <xf numFmtId="0" fontId="16" fillId="42" borderId="1" xfId="0" applyFont="1" applyFill="1" applyBorder="1" applyAlignment="1">
      <alignment horizontal="center"/>
    </xf>
    <xf numFmtId="0" fontId="56" fillId="42" borderId="1" xfId="0" applyFont="1" applyFill="1" applyBorder="1" applyAlignment="1">
      <alignment horizontal="center"/>
    </xf>
    <xf numFmtId="0" fontId="55" fillId="42" borderId="1" xfId="0" applyFont="1" applyFill="1" applyBorder="1" applyAlignment="1">
      <alignment horizontal="center"/>
    </xf>
    <xf numFmtId="0" fontId="14" fillId="18" borderId="7" xfId="0" applyFont="1" applyFill="1" applyBorder="1" applyAlignment="1">
      <alignment horizontal="center" textRotation="90"/>
    </xf>
    <xf numFmtId="0" fontId="52" fillId="34" borderId="12" xfId="0" applyFont="1" applyFill="1" applyBorder="1" applyAlignment="1">
      <alignment horizontal="center" textRotation="90"/>
    </xf>
    <xf numFmtId="0" fontId="13" fillId="42" borderId="8" xfId="0" applyFont="1" applyFill="1" applyBorder="1" applyAlignment="1">
      <alignment horizontal="center" textRotation="90"/>
    </xf>
    <xf numFmtId="0" fontId="52" fillId="34" borderId="1" xfId="0" applyFont="1" applyFill="1" applyBorder="1" applyAlignment="1">
      <alignment horizontal="center" textRotation="90"/>
    </xf>
    <xf numFmtId="0" fontId="13" fillId="18" borderId="8" xfId="0" applyFont="1" applyFill="1" applyBorder="1" applyAlignment="1">
      <alignment horizontal="center" textRotation="90"/>
    </xf>
    <xf numFmtId="0" fontId="13" fillId="18" borderId="14" xfId="0" applyFont="1" applyFill="1" applyBorder="1" applyAlignment="1">
      <alignment horizontal="center" textRotation="90"/>
    </xf>
    <xf numFmtId="0" fontId="30" fillId="0" borderId="0" xfId="0" applyFont="1"/>
    <xf numFmtId="0" fontId="64" fillId="27" borderId="1" xfId="0" applyFont="1" applyFill="1" applyBorder="1"/>
    <xf numFmtId="0" fontId="64" fillId="28" borderId="11" xfId="0" applyFont="1" applyFill="1" applyBorder="1"/>
    <xf numFmtId="0" fontId="34" fillId="0" borderId="0" xfId="0" applyFont="1" applyAlignment="1">
      <alignment horizontal="left"/>
    </xf>
    <xf numFmtId="0" fontId="35" fillId="23" borderId="8" xfId="0" applyFont="1" applyFill="1" applyBorder="1" applyAlignment="1">
      <alignment horizontal="center"/>
    </xf>
    <xf numFmtId="0" fontId="35" fillId="23" borderId="9" xfId="0" applyFont="1" applyFill="1" applyBorder="1" applyAlignment="1">
      <alignment horizontal="center"/>
    </xf>
    <xf numFmtId="0" fontId="9" fillId="23" borderId="28" xfId="0" applyFont="1" applyFill="1" applyBorder="1" applyAlignment="1">
      <alignment horizontal="center"/>
    </xf>
    <xf numFmtId="0" fontId="9" fillId="23" borderId="29" xfId="0" applyFont="1" applyFill="1" applyBorder="1" applyAlignment="1">
      <alignment horizontal="center"/>
    </xf>
    <xf numFmtId="0" fontId="9" fillId="23" borderId="30" xfId="0" applyFont="1" applyFill="1" applyBorder="1" applyAlignment="1">
      <alignment horizontal="center"/>
    </xf>
    <xf numFmtId="0" fontId="0" fillId="0" borderId="9" xfId="0" applyBorder="1"/>
    <xf numFmtId="0" fontId="0" fillId="0" borderId="31" xfId="0" applyBorder="1" applyAlignment="1">
      <alignment horizontal="center"/>
    </xf>
    <xf numFmtId="0" fontId="9" fillId="0" borderId="31" xfId="0" applyFont="1" applyBorder="1"/>
    <xf numFmtId="0" fontId="17" fillId="25" borderId="8" xfId="0" applyFont="1" applyFill="1" applyBorder="1" applyAlignment="1">
      <alignment wrapText="1"/>
    </xf>
    <xf numFmtId="0" fontId="9" fillId="25" borderId="29" xfId="0" applyFont="1" applyFill="1" applyBorder="1" applyAlignment="1">
      <alignment horizontal="center"/>
    </xf>
    <xf numFmtId="0" fontId="9" fillId="25" borderId="29" xfId="0" applyFont="1" applyFill="1" applyBorder="1"/>
    <xf numFmtId="0" fontId="9" fillId="25" borderId="30" xfId="0" applyFont="1" applyFill="1" applyBorder="1"/>
    <xf numFmtId="0" fontId="17" fillId="25" borderId="16" xfId="0" applyFont="1" applyFill="1" applyBorder="1"/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0" fillId="23" borderId="3" xfId="0" applyFill="1" applyBorder="1" applyAlignment="1">
      <alignment horizontal="center"/>
    </xf>
    <xf numFmtId="0" fontId="0" fillId="23" borderId="9" xfId="0" applyFill="1" applyBorder="1" applyAlignment="1">
      <alignment horizontal="center"/>
    </xf>
    <xf numFmtId="0" fontId="0" fillId="23" borderId="32" xfId="0" applyFill="1" applyBorder="1" applyAlignment="1">
      <alignment horizontal="center"/>
    </xf>
    <xf numFmtId="0" fontId="9" fillId="0" borderId="33" xfId="0" applyFont="1" applyBorder="1"/>
    <xf numFmtId="0" fontId="9" fillId="0" borderId="34" xfId="0" applyFont="1" applyBorder="1"/>
    <xf numFmtId="0" fontId="9" fillId="0" borderId="35" xfId="0" applyFont="1" applyBorder="1"/>
    <xf numFmtId="0" fontId="9" fillId="0" borderId="36" xfId="0" applyFont="1" applyBorder="1"/>
    <xf numFmtId="0" fontId="17" fillId="25" borderId="0" xfId="0" applyFont="1" applyFill="1" applyAlignment="1">
      <alignment horizontal="left"/>
    </xf>
    <xf numFmtId="0" fontId="9" fillId="25" borderId="28" xfId="0" applyFont="1" applyFill="1" applyBorder="1" applyAlignment="1">
      <alignment horizontal="right"/>
    </xf>
    <xf numFmtId="0" fontId="9" fillId="25" borderId="29" xfId="0" applyFont="1" applyFill="1" applyBorder="1" applyAlignment="1">
      <alignment horizontal="right"/>
    </xf>
    <xf numFmtId="0" fontId="17" fillId="25" borderId="12" xfId="0" applyFont="1" applyFill="1" applyBorder="1" applyAlignment="1">
      <alignment horizontal="left"/>
    </xf>
    <xf numFmtId="0" fontId="9" fillId="23" borderId="32" xfId="0" applyFont="1" applyFill="1" applyBorder="1" applyAlignment="1">
      <alignment horizontal="center"/>
    </xf>
    <xf numFmtId="0" fontId="9" fillId="23" borderId="37" xfId="0" applyFont="1" applyFill="1" applyBorder="1" applyAlignment="1">
      <alignment horizontal="center"/>
    </xf>
    <xf numFmtId="0" fontId="9" fillId="14" borderId="0" xfId="0" applyFont="1" applyFill="1" applyAlignment="1">
      <alignment horizontal="center"/>
    </xf>
    <xf numFmtId="0" fontId="4" fillId="14" borderId="0" xfId="0" applyFont="1" applyFill="1" applyAlignment="1">
      <alignment horizontal="center"/>
    </xf>
    <xf numFmtId="0" fontId="13" fillId="14" borderId="0" xfId="0" applyFont="1" applyFill="1" applyAlignment="1">
      <alignment horizontal="center"/>
    </xf>
    <xf numFmtId="0" fontId="7" fillId="14" borderId="0" xfId="0" applyFont="1" applyFill="1" applyAlignment="1">
      <alignment horizontal="center"/>
    </xf>
    <xf numFmtId="0" fontId="0" fillId="14" borderId="0" xfId="0" applyFill="1"/>
    <xf numFmtId="0" fontId="0" fillId="14" borderId="0" xfId="0" applyFill="1" applyAlignment="1">
      <alignment horizontal="center"/>
    </xf>
    <xf numFmtId="0" fontId="16" fillId="14" borderId="0" xfId="0" applyFont="1" applyFill="1" applyAlignment="1">
      <alignment horizontal="center"/>
    </xf>
    <xf numFmtId="0" fontId="14" fillId="14" borderId="0" xfId="0" applyFont="1" applyFill="1" applyAlignment="1">
      <alignment horizontal="center"/>
    </xf>
    <xf numFmtId="0" fontId="30" fillId="14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7" fillId="14" borderId="0" xfId="0" applyFont="1" applyFill="1" applyAlignment="1">
      <alignment horizontal="center"/>
    </xf>
    <xf numFmtId="0" fontId="29" fillId="26" borderId="0" xfId="0" applyFont="1" applyFill="1"/>
    <xf numFmtId="0" fontId="17" fillId="0" borderId="5" xfId="0" applyFont="1" applyBorder="1"/>
    <xf numFmtId="0" fontId="65" fillId="0" borderId="0" xfId="0" applyFont="1"/>
    <xf numFmtId="0" fontId="9" fillId="0" borderId="9" xfId="0" applyFont="1" applyBorder="1"/>
    <xf numFmtId="0" fontId="17" fillId="29" borderId="8" xfId="0" applyFont="1" applyFill="1" applyBorder="1" applyAlignment="1">
      <alignment wrapText="1"/>
    </xf>
    <xf numFmtId="0" fontId="29" fillId="0" borderId="3" xfId="0" applyFont="1" applyBorder="1"/>
    <xf numFmtId="0" fontId="29" fillId="0" borderId="13" xfId="0" applyFont="1" applyBorder="1"/>
    <xf numFmtId="0" fontId="30" fillId="26" borderId="1" xfId="0" applyFont="1" applyFill="1" applyBorder="1"/>
    <xf numFmtId="49" fontId="13" fillId="0" borderId="1" xfId="0" applyNumberFormat="1" applyFont="1" applyBorder="1"/>
    <xf numFmtId="49" fontId="14" fillId="0" borderId="1" xfId="0" applyNumberFormat="1" applyFont="1" applyBorder="1"/>
    <xf numFmtId="0" fontId="13" fillId="0" borderId="14" xfId="0" applyFont="1" applyBorder="1"/>
    <xf numFmtId="0" fontId="2" fillId="27" borderId="4" xfId="0" applyFont="1" applyFill="1" applyBorder="1" applyAlignment="1">
      <alignment horizontal="center"/>
    </xf>
    <xf numFmtId="0" fontId="52" fillId="33" borderId="11" xfId="0" applyFont="1" applyFill="1" applyBorder="1"/>
    <xf numFmtId="0" fontId="2" fillId="17" borderId="7" xfId="0" applyFont="1" applyFill="1" applyBorder="1" applyAlignment="1">
      <alignment horizontal="center"/>
    </xf>
    <xf numFmtId="0" fontId="2" fillId="18" borderId="4" xfId="0" applyFont="1" applyFill="1" applyBorder="1" applyAlignment="1">
      <alignment horizontal="center"/>
    </xf>
    <xf numFmtId="0" fontId="2" fillId="27" borderId="1" xfId="0" applyFont="1" applyFill="1" applyBorder="1" applyAlignment="1">
      <alignment horizontal="center"/>
    </xf>
    <xf numFmtId="0" fontId="0" fillId="28" borderId="7" xfId="0" applyFill="1" applyBorder="1"/>
    <xf numFmtId="0" fontId="35" fillId="28" borderId="7" xfId="0" applyFont="1" applyFill="1" applyBorder="1"/>
    <xf numFmtId="0" fontId="35" fillId="28" borderId="4" xfId="0" applyFont="1" applyFill="1" applyBorder="1"/>
    <xf numFmtId="0" fontId="35" fillId="28" borderId="3" xfId="0" applyFont="1" applyFill="1" applyBorder="1"/>
    <xf numFmtId="0" fontId="0" fillId="29" borderId="7" xfId="0" applyFill="1" applyBorder="1" applyAlignment="1">
      <alignment horizontal="center"/>
    </xf>
    <xf numFmtId="0" fontId="35" fillId="28" borderId="11" xfId="0" applyFont="1" applyFill="1" applyBorder="1"/>
    <xf numFmtId="0" fontId="35" fillId="28" borderId="6" xfId="0" applyFont="1" applyFill="1" applyBorder="1"/>
    <xf numFmtId="0" fontId="35" fillId="28" borderId="13" xfId="0" applyFont="1" applyFill="1" applyBorder="1"/>
    <xf numFmtId="0" fontId="0" fillId="29" borderId="11" xfId="0" applyFill="1" applyBorder="1" applyAlignment="1">
      <alignment horizontal="center"/>
    </xf>
    <xf numFmtId="0" fontId="17" fillId="29" borderId="11" xfId="0" applyFont="1" applyFill="1" applyBorder="1" applyAlignment="1">
      <alignment horizontal="center"/>
    </xf>
    <xf numFmtId="0" fontId="27" fillId="28" borderId="4" xfId="0" applyFont="1" applyFill="1" applyBorder="1"/>
    <xf numFmtId="0" fontId="14" fillId="0" borderId="1" xfId="0" applyFont="1" applyBorder="1" applyAlignment="1">
      <alignment horizontal="left"/>
    </xf>
    <xf numFmtId="0" fontId="9" fillId="0" borderId="13" xfId="0" applyFont="1" applyBorder="1"/>
    <xf numFmtId="0" fontId="9" fillId="0" borderId="12" xfId="0" applyFont="1" applyBorder="1"/>
    <xf numFmtId="0" fontId="9" fillId="29" borderId="7" xfId="0" applyFont="1" applyFill="1" applyBorder="1" applyAlignment="1">
      <alignment horizontal="center"/>
    </xf>
    <xf numFmtId="0" fontId="9" fillId="29" borderId="11" xfId="0" applyFont="1" applyFill="1" applyBorder="1" applyAlignment="1">
      <alignment horizontal="center"/>
    </xf>
    <xf numFmtId="0" fontId="52" fillId="33" borderId="5" xfId="0" applyFont="1" applyFill="1" applyBorder="1" applyAlignment="1">
      <alignment horizontal="center" textRotation="90"/>
    </xf>
    <xf numFmtId="0" fontId="54" fillId="33" borderId="5" xfId="0" applyFont="1" applyFill="1" applyBorder="1" applyAlignment="1">
      <alignment horizontal="center" textRotation="90"/>
    </xf>
    <xf numFmtId="0" fontId="53" fillId="33" borderId="7" xfId="0" applyFont="1" applyFill="1" applyBorder="1" applyAlignment="1">
      <alignment horizontal="center"/>
    </xf>
    <xf numFmtId="0" fontId="54" fillId="33" borderId="7" xfId="0" applyFont="1" applyFill="1" applyBorder="1" applyAlignment="1">
      <alignment horizontal="center"/>
    </xf>
    <xf numFmtId="0" fontId="54" fillId="33" borderId="1" xfId="0" applyFont="1" applyFill="1" applyBorder="1" applyAlignment="1">
      <alignment horizontal="center"/>
    </xf>
    <xf numFmtId="0" fontId="14" fillId="15" borderId="4" xfId="0" applyFont="1" applyFill="1" applyBorder="1" applyAlignment="1">
      <alignment horizontal="center"/>
    </xf>
    <xf numFmtId="0" fontId="16" fillId="14" borderId="4" xfId="0" applyFont="1" applyFill="1" applyBorder="1" applyAlignment="1">
      <alignment horizontal="center"/>
    </xf>
    <xf numFmtId="0" fontId="13" fillId="15" borderId="4" xfId="0" applyFont="1" applyFill="1" applyBorder="1" applyAlignment="1">
      <alignment horizontal="center"/>
    </xf>
    <xf numFmtId="0" fontId="17" fillId="18" borderId="5" xfId="0" applyFont="1" applyFill="1" applyBorder="1" applyAlignment="1">
      <alignment horizontal="center"/>
    </xf>
    <xf numFmtId="0" fontId="54" fillId="34" borderId="5" xfId="0" applyFont="1" applyFill="1" applyBorder="1" applyAlignment="1">
      <alignment horizontal="center" textRotation="90"/>
    </xf>
    <xf numFmtId="0" fontId="2" fillId="32" borderId="7" xfId="0" applyFont="1" applyFill="1" applyBorder="1" applyAlignment="1">
      <alignment horizontal="center"/>
    </xf>
    <xf numFmtId="0" fontId="2" fillId="33" borderId="1" xfId="0" applyFont="1" applyFill="1" applyBorder="1" applyAlignment="1">
      <alignment horizontal="center"/>
    </xf>
    <xf numFmtId="0" fontId="3" fillId="33" borderId="1" xfId="0" applyFont="1" applyFill="1" applyBorder="1" applyAlignment="1">
      <alignment horizontal="center"/>
    </xf>
    <xf numFmtId="0" fontId="6" fillId="33" borderId="1" xfId="0" applyFont="1" applyFill="1" applyBorder="1" applyAlignment="1">
      <alignment horizontal="center"/>
    </xf>
    <xf numFmtId="0" fontId="4" fillId="33" borderId="1" xfId="0" applyFont="1" applyFill="1" applyBorder="1" applyAlignment="1">
      <alignment horizontal="center"/>
    </xf>
    <xf numFmtId="0" fontId="2" fillId="33" borderId="3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3" fillId="33" borderId="4" xfId="0" applyFont="1" applyFill="1" applyBorder="1" applyAlignment="1">
      <alignment horizontal="center"/>
    </xf>
    <xf numFmtId="0" fontId="14" fillId="33" borderId="8" xfId="0" applyFont="1" applyFill="1" applyBorder="1" applyAlignment="1">
      <alignment horizontal="center"/>
    </xf>
    <xf numFmtId="0" fontId="13" fillId="32" borderId="4" xfId="0" applyFont="1" applyFill="1" applyBorder="1" applyAlignment="1">
      <alignment horizontal="center"/>
    </xf>
    <xf numFmtId="0" fontId="52" fillId="34" borderId="5" xfId="0" applyFont="1" applyFill="1" applyBorder="1" applyAlignment="1">
      <alignment horizontal="center" textRotation="90"/>
    </xf>
    <xf numFmtId="0" fontId="13" fillId="0" borderId="7" xfId="0" applyFont="1" applyBorder="1" applyAlignment="1">
      <alignment horizontal="right" wrapText="1"/>
    </xf>
    <xf numFmtId="0" fontId="41" fillId="33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4" fillId="32" borderId="14" xfId="0" applyFont="1" applyFill="1" applyBorder="1" applyAlignment="1">
      <alignment horizontal="center" textRotation="90"/>
    </xf>
    <xf numFmtId="0" fontId="52" fillId="33" borderId="3" xfId="0" applyFont="1" applyFill="1" applyBorder="1" applyAlignment="1">
      <alignment horizontal="center"/>
    </xf>
    <xf numFmtId="0" fontId="52" fillId="33" borderId="8" xfId="0" applyFont="1" applyFill="1" applyBorder="1" applyAlignment="1">
      <alignment horizontal="center" textRotation="90"/>
    </xf>
    <xf numFmtId="0" fontId="52" fillId="33" borderId="5" xfId="0" applyFont="1" applyFill="1" applyBorder="1" applyAlignment="1">
      <alignment horizontal="center"/>
    </xf>
    <xf numFmtId="0" fontId="16" fillId="14" borderId="7" xfId="0" applyFont="1" applyFill="1" applyBorder="1" applyAlignment="1">
      <alignment horizontal="center" textRotation="90"/>
    </xf>
    <xf numFmtId="0" fontId="55" fillId="33" borderId="3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27" fillId="27" borderId="3" xfId="0" applyFont="1" applyFill="1" applyBorder="1"/>
    <xf numFmtId="0" fontId="2" fillId="16" borderId="4" xfId="0" applyFont="1" applyFill="1" applyBorder="1" applyAlignment="1">
      <alignment horizontal="center"/>
    </xf>
    <xf numFmtId="0" fontId="9" fillId="28" borderId="4" xfId="0" applyFont="1" applyFill="1" applyBorder="1" applyAlignment="1">
      <alignment horizontal="center"/>
    </xf>
    <xf numFmtId="0" fontId="16" fillId="16" borderId="4" xfId="0" applyFont="1" applyFill="1" applyBorder="1" applyAlignment="1">
      <alignment horizontal="center"/>
    </xf>
    <xf numFmtId="0" fontId="16" fillId="20" borderId="7" xfId="0" applyFont="1" applyFill="1" applyBorder="1" applyAlignment="1">
      <alignment horizontal="center"/>
    </xf>
    <xf numFmtId="0" fontId="59" fillId="34" borderId="11" xfId="0" applyFont="1" applyFill="1" applyBorder="1" applyAlignment="1">
      <alignment horizontal="center" textRotation="90"/>
    </xf>
    <xf numFmtId="0" fontId="17" fillId="28" borderId="8" xfId="0" applyFont="1" applyFill="1" applyBorder="1" applyAlignment="1">
      <alignment horizontal="center"/>
    </xf>
    <xf numFmtId="0" fontId="17" fillId="28" borderId="14" xfId="0" applyFont="1" applyFill="1" applyBorder="1" applyAlignment="1">
      <alignment horizontal="center"/>
    </xf>
    <xf numFmtId="0" fontId="33" fillId="34" borderId="2" xfId="0" applyFont="1" applyFill="1" applyBorder="1" applyAlignment="1">
      <alignment horizontal="center"/>
    </xf>
    <xf numFmtId="0" fontId="6" fillId="25" borderId="0" xfId="0" applyFont="1" applyFill="1" applyAlignment="1">
      <alignment horizontal="center"/>
    </xf>
    <xf numFmtId="0" fontId="4" fillId="18" borderId="1" xfId="0" applyFont="1" applyFill="1" applyBorder="1" applyAlignment="1">
      <alignment horizontal="center" textRotation="90"/>
    </xf>
    <xf numFmtId="0" fontId="4" fillId="18" borderId="7" xfId="0" applyFont="1" applyFill="1" applyBorder="1" applyAlignment="1">
      <alignment horizontal="center" textRotation="90"/>
    </xf>
    <xf numFmtId="0" fontId="35" fillId="33" borderId="1" xfId="0" applyFont="1" applyFill="1" applyBorder="1"/>
    <xf numFmtId="0" fontId="54" fillId="34" borderId="1" xfId="0" applyFont="1" applyFill="1" applyBorder="1" applyAlignment="1">
      <alignment horizontal="center" textRotation="90"/>
    </xf>
    <xf numFmtId="0" fontId="53" fillId="33" borderId="1" xfId="0" applyFont="1" applyFill="1" applyBorder="1" applyAlignment="1">
      <alignment horizontal="center"/>
    </xf>
    <xf numFmtId="0" fontId="53" fillId="25" borderId="5" xfId="0" applyFont="1" applyFill="1" applyBorder="1" applyAlignment="1">
      <alignment horizontal="center"/>
    </xf>
    <xf numFmtId="0" fontId="54" fillId="25" borderId="5" xfId="0" applyFont="1" applyFill="1" applyBorder="1" applyAlignment="1">
      <alignment horizontal="center"/>
    </xf>
    <xf numFmtId="0" fontId="63" fillId="33" borderId="1" xfId="0" applyFont="1" applyFill="1" applyBorder="1" applyAlignment="1">
      <alignment horizontal="center"/>
    </xf>
    <xf numFmtId="0" fontId="13" fillId="28" borderId="7" xfId="0" applyFont="1" applyFill="1" applyBorder="1" applyAlignment="1">
      <alignment horizontal="center" textRotation="90"/>
    </xf>
    <xf numFmtId="0" fontId="13" fillId="28" borderId="7" xfId="0" applyFont="1" applyFill="1" applyBorder="1" applyAlignment="1">
      <alignment horizontal="center" textRotation="90" wrapText="1"/>
    </xf>
    <xf numFmtId="0" fontId="59" fillId="27" borderId="8" xfId="0" applyFont="1" applyFill="1" applyBorder="1" applyAlignment="1">
      <alignment horizontal="center"/>
    </xf>
    <xf numFmtId="0" fontId="59" fillId="27" borderId="1" xfId="0" applyFont="1" applyFill="1" applyBorder="1" applyAlignment="1">
      <alignment horizontal="center"/>
    </xf>
    <xf numFmtId="0" fontId="13" fillId="0" borderId="2" xfId="0" applyFont="1" applyBorder="1"/>
    <xf numFmtId="0" fontId="13" fillId="0" borderId="12" xfId="0" applyFont="1" applyBorder="1" applyAlignment="1">
      <alignment horizontal="center"/>
    </xf>
    <xf numFmtId="0" fontId="58" fillId="27" borderId="1" xfId="0" applyFont="1" applyFill="1" applyBorder="1" applyAlignment="1">
      <alignment horizontal="center"/>
    </xf>
    <xf numFmtId="0" fontId="13" fillId="18" borderId="0" xfId="0" applyFont="1" applyFill="1" applyAlignment="1">
      <alignment horizontal="center"/>
    </xf>
    <xf numFmtId="0" fontId="52" fillId="33" borderId="9" xfId="0" applyFont="1" applyFill="1" applyBorder="1" applyAlignment="1">
      <alignment horizontal="center"/>
    </xf>
    <xf numFmtId="0" fontId="61" fillId="27" borderId="8" xfId="0" applyFont="1" applyFill="1" applyBorder="1" applyAlignment="1">
      <alignment horizontal="center"/>
    </xf>
    <xf numFmtId="0" fontId="44" fillId="25" borderId="8" xfId="0" applyFont="1" applyFill="1" applyBorder="1" applyAlignment="1">
      <alignment horizontal="center"/>
    </xf>
    <xf numFmtId="0" fontId="53" fillId="25" borderId="1" xfId="0" applyFont="1" applyFill="1" applyBorder="1" applyAlignment="1">
      <alignment horizontal="center"/>
    </xf>
    <xf numFmtId="0" fontId="53" fillId="25" borderId="8" xfId="0" applyFont="1" applyFill="1" applyBorder="1" applyAlignment="1">
      <alignment horizontal="center"/>
    </xf>
    <xf numFmtId="0" fontId="16" fillId="25" borderId="1" xfId="0" applyFont="1" applyFill="1" applyBorder="1" applyAlignment="1">
      <alignment horizontal="center"/>
    </xf>
    <xf numFmtId="0" fontId="13" fillId="0" borderId="12" xfId="0" applyFont="1" applyBorder="1"/>
    <xf numFmtId="0" fontId="59" fillId="27" borderId="3" xfId="0" applyFont="1" applyFill="1" applyBorder="1" applyAlignment="1">
      <alignment horizontal="center"/>
    </xf>
    <xf numFmtId="0" fontId="14" fillId="33" borderId="3" xfId="0" applyFont="1" applyFill="1" applyBorder="1" applyAlignment="1">
      <alignment horizontal="center"/>
    </xf>
    <xf numFmtId="0" fontId="41" fillId="33" borderId="8" xfId="0" applyFont="1" applyFill="1" applyBorder="1" applyAlignment="1">
      <alignment horizontal="center"/>
    </xf>
    <xf numFmtId="0" fontId="13" fillId="31" borderId="5" xfId="0" applyFont="1" applyFill="1" applyBorder="1" applyAlignment="1">
      <alignment horizontal="center" textRotation="90"/>
    </xf>
    <xf numFmtId="0" fontId="13" fillId="31" borderId="11" xfId="0" applyFont="1" applyFill="1" applyBorder="1" applyAlignment="1">
      <alignment horizontal="center" textRotation="90"/>
    </xf>
    <xf numFmtId="0" fontId="41" fillId="31" borderId="0" xfId="0" applyFont="1" applyFill="1" applyAlignment="1">
      <alignment horizontal="center"/>
    </xf>
    <xf numFmtId="0" fontId="41" fillId="25" borderId="8" xfId="0" applyFont="1" applyFill="1" applyBorder="1" applyAlignment="1">
      <alignment horizontal="center"/>
    </xf>
    <xf numFmtId="0" fontId="3" fillId="25" borderId="3" xfId="0" applyFont="1" applyFill="1" applyBorder="1" applyAlignment="1">
      <alignment horizontal="center" textRotation="90"/>
    </xf>
    <xf numFmtId="0" fontId="55" fillId="26" borderId="11" xfId="0" applyFont="1" applyFill="1" applyBorder="1" applyAlignment="1">
      <alignment horizontal="center" textRotation="90"/>
    </xf>
    <xf numFmtId="0" fontId="39" fillId="25" borderId="1" xfId="0" applyFont="1" applyFill="1" applyBorder="1" applyAlignment="1">
      <alignment horizontal="center" textRotation="90"/>
    </xf>
    <xf numFmtId="0" fontId="39" fillId="17" borderId="1" xfId="0" applyFont="1" applyFill="1" applyBorder="1" applyAlignment="1">
      <alignment horizontal="center" textRotation="90"/>
    </xf>
    <xf numFmtId="0" fontId="2" fillId="18" borderId="0" xfId="0" applyFont="1" applyFill="1" applyAlignment="1">
      <alignment horizontal="center"/>
    </xf>
    <xf numFmtId="0" fontId="52" fillId="25" borderId="1" xfId="0" applyFont="1" applyFill="1" applyBorder="1" applyAlignment="1">
      <alignment horizontal="center"/>
    </xf>
    <xf numFmtId="0" fontId="51" fillId="25" borderId="1" xfId="0" applyFont="1" applyFill="1" applyBorder="1" applyAlignment="1">
      <alignment horizontal="center"/>
    </xf>
    <xf numFmtId="0" fontId="52" fillId="26" borderId="11" xfId="0" applyFont="1" applyFill="1" applyBorder="1" applyAlignment="1">
      <alignment horizontal="center"/>
    </xf>
    <xf numFmtId="0" fontId="41" fillId="18" borderId="11" xfId="0" applyFont="1" applyFill="1" applyBorder="1" applyAlignment="1">
      <alignment horizontal="center"/>
    </xf>
    <xf numFmtId="0" fontId="15" fillId="25" borderId="1" xfId="0" applyFont="1" applyFill="1" applyBorder="1" applyAlignment="1">
      <alignment horizontal="center"/>
    </xf>
    <xf numFmtId="0" fontId="13" fillId="30" borderId="8" xfId="0" applyFont="1" applyFill="1" applyBorder="1" applyAlignment="1">
      <alignment horizontal="center" textRotation="90"/>
    </xf>
    <xf numFmtId="0" fontId="14" fillId="30" borderId="6" xfId="0" applyFont="1" applyFill="1" applyBorder="1" applyAlignment="1">
      <alignment horizontal="center"/>
    </xf>
    <xf numFmtId="0" fontId="51" fillId="33" borderId="8" xfId="0" applyFont="1" applyFill="1" applyBorder="1" applyAlignment="1">
      <alignment horizontal="center" textRotation="90"/>
    </xf>
    <xf numFmtId="0" fontId="14" fillId="27" borderId="8" xfId="0" applyFont="1" applyFill="1" applyBorder="1" applyAlignment="1">
      <alignment horizontal="center" textRotation="90"/>
    </xf>
    <xf numFmtId="0" fontId="18" fillId="0" borderId="1" xfId="0" applyFont="1" applyBorder="1"/>
    <xf numFmtId="0" fontId="13" fillId="18" borderId="6" xfId="0" applyFont="1" applyFill="1" applyBorder="1" applyAlignment="1">
      <alignment horizontal="center" textRotation="90"/>
    </xf>
    <xf numFmtId="0" fontId="58" fillId="17" borderId="11" xfId="0" applyFont="1" applyFill="1" applyBorder="1" applyAlignment="1">
      <alignment horizontal="center"/>
    </xf>
    <xf numFmtId="0" fontId="47" fillId="18" borderId="1" xfId="0" applyFont="1" applyFill="1" applyBorder="1" applyAlignment="1">
      <alignment horizontal="center"/>
    </xf>
    <xf numFmtId="0" fontId="59" fillId="34" borderId="1" xfId="0" applyFont="1" applyFill="1" applyBorder="1" applyAlignment="1">
      <alignment horizontal="center" textRotation="90"/>
    </xf>
    <xf numFmtId="0" fontId="15" fillId="17" borderId="11" xfId="0" applyFont="1" applyFill="1" applyBorder="1" applyAlignment="1">
      <alignment horizontal="center"/>
    </xf>
    <xf numFmtId="0" fontId="15" fillId="17" borderId="11" xfId="0" applyFont="1" applyFill="1" applyBorder="1"/>
    <xf numFmtId="0" fontId="55" fillId="18" borderId="1" xfId="0" applyFont="1" applyFill="1" applyBorder="1" applyAlignment="1">
      <alignment horizontal="center"/>
    </xf>
    <xf numFmtId="0" fontId="55" fillId="18" borderId="1" xfId="0" applyFont="1" applyFill="1" applyBorder="1"/>
    <xf numFmtId="0" fontId="51" fillId="34" borderId="11" xfId="0" applyFont="1" applyFill="1" applyBorder="1" applyAlignment="1">
      <alignment horizontal="center" textRotation="90"/>
    </xf>
    <xf numFmtId="0" fontId="55" fillId="34" borderId="11" xfId="0" applyFont="1" applyFill="1" applyBorder="1" applyAlignment="1">
      <alignment horizontal="center"/>
    </xf>
    <xf numFmtId="0" fontId="56" fillId="34" borderId="11" xfId="0" applyFont="1" applyFill="1" applyBorder="1" applyAlignment="1">
      <alignment horizontal="center"/>
    </xf>
    <xf numFmtId="0" fontId="47" fillId="3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0" fontId="9" fillId="29" borderId="12" xfId="0" applyFont="1" applyFill="1" applyBorder="1" applyAlignment="1">
      <alignment horizontal="center"/>
    </xf>
    <xf numFmtId="0" fontId="17" fillId="15" borderId="0" xfId="0" applyFont="1" applyFill="1" applyAlignment="1">
      <alignment horizontal="center"/>
    </xf>
    <xf numFmtId="0" fontId="29" fillId="0" borderId="4" xfId="0" applyFont="1" applyBorder="1"/>
    <xf numFmtId="0" fontId="29" fillId="0" borderId="6" xfId="0" applyFont="1" applyBorder="1"/>
    <xf numFmtId="0" fontId="56" fillId="25" borderId="1" xfId="0" applyFont="1" applyFill="1" applyBorder="1" applyAlignment="1">
      <alignment horizontal="center"/>
    </xf>
    <xf numFmtId="0" fontId="55" fillId="25" borderId="1" xfId="0" applyFont="1" applyFill="1" applyBorder="1" applyAlignment="1">
      <alignment horizontal="center"/>
    </xf>
    <xf numFmtId="0" fontId="14" fillId="16" borderId="4" xfId="0" applyFont="1" applyFill="1" applyBorder="1" applyAlignment="1">
      <alignment horizontal="center"/>
    </xf>
    <xf numFmtId="0" fontId="16" fillId="16" borderId="7" xfId="0" applyFont="1" applyFill="1" applyBorder="1" applyAlignment="1">
      <alignment horizontal="center"/>
    </xf>
    <xf numFmtId="0" fontId="55" fillId="25" borderId="3" xfId="0" applyFont="1" applyFill="1" applyBorder="1" applyAlignment="1">
      <alignment horizontal="center"/>
    </xf>
    <xf numFmtId="0" fontId="52" fillId="25" borderId="8" xfId="0" applyFont="1" applyFill="1" applyBorder="1" applyAlignment="1">
      <alignment horizontal="center"/>
    </xf>
    <xf numFmtId="0" fontId="3" fillId="16" borderId="3" xfId="0" applyFont="1" applyFill="1" applyBorder="1" applyAlignment="1">
      <alignment horizontal="center"/>
    </xf>
    <xf numFmtId="0" fontId="4" fillId="16" borderId="3" xfId="0" applyFont="1" applyFill="1" applyBorder="1" applyAlignment="1">
      <alignment horizontal="center"/>
    </xf>
    <xf numFmtId="0" fontId="4" fillId="16" borderId="9" xfId="0" applyFont="1" applyFill="1" applyBorder="1" applyAlignment="1">
      <alignment horizontal="center"/>
    </xf>
    <xf numFmtId="0" fontId="51" fillId="25" borderId="8" xfId="0" applyFont="1" applyFill="1" applyBorder="1" applyAlignment="1">
      <alignment horizontal="center" textRotation="90"/>
    </xf>
    <xf numFmtId="0" fontId="13" fillId="25" borderId="5" xfId="0" applyFont="1" applyFill="1" applyBorder="1" applyAlignment="1">
      <alignment horizontal="center"/>
    </xf>
    <xf numFmtId="0" fontId="13" fillId="25" borderId="0" xfId="0" applyFont="1" applyFill="1" applyAlignment="1">
      <alignment horizontal="center"/>
    </xf>
    <xf numFmtId="0" fontId="41" fillId="25" borderId="1" xfId="0" applyFont="1" applyFill="1" applyBorder="1" applyAlignment="1">
      <alignment horizontal="center"/>
    </xf>
    <xf numFmtId="0" fontId="52" fillId="25" borderId="2" xfId="0" applyFont="1" applyFill="1" applyBorder="1" applyAlignment="1">
      <alignment horizontal="center" textRotation="90"/>
    </xf>
    <xf numFmtId="0" fontId="52" fillId="25" borderId="8" xfId="0" applyFont="1" applyFill="1" applyBorder="1" applyAlignment="1">
      <alignment horizontal="center" textRotation="90"/>
    </xf>
    <xf numFmtId="0" fontId="63" fillId="25" borderId="1" xfId="0" applyFont="1" applyFill="1" applyBorder="1" applyAlignment="1">
      <alignment horizontal="center" textRotation="90"/>
    </xf>
    <xf numFmtId="0" fontId="52" fillId="25" borderId="9" xfId="0" applyFont="1" applyFill="1" applyBorder="1" applyAlignment="1">
      <alignment horizontal="center"/>
    </xf>
    <xf numFmtId="0" fontId="52" fillId="25" borderId="1" xfId="0" applyFont="1" applyFill="1" applyBorder="1" applyAlignment="1">
      <alignment horizontal="center" textRotation="90"/>
    </xf>
    <xf numFmtId="0" fontId="14" fillId="0" borderId="7" xfId="0" applyFont="1" applyBorder="1" applyAlignment="1">
      <alignment horizontal="center"/>
    </xf>
    <xf numFmtId="0" fontId="34" fillId="25" borderId="8" xfId="0" applyFont="1" applyFill="1" applyBorder="1" applyAlignment="1">
      <alignment horizontal="center"/>
    </xf>
    <xf numFmtId="0" fontId="35" fillId="25" borderId="1" xfId="0" applyFont="1" applyFill="1" applyBorder="1"/>
    <xf numFmtId="0" fontId="64" fillId="28" borderId="5" xfId="0" applyFont="1" applyFill="1" applyBorder="1"/>
    <xf numFmtId="0" fontId="7" fillId="0" borderId="11" xfId="0" applyFont="1" applyBorder="1" applyAlignment="1">
      <alignment horizontal="right"/>
    </xf>
    <xf numFmtId="0" fontId="35" fillId="25" borderId="30" xfId="0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13" fillId="28" borderId="1" xfId="0" applyFont="1" applyFill="1" applyBorder="1" applyAlignment="1">
      <alignment horizontal="center" textRotation="90" wrapText="1"/>
    </xf>
    <xf numFmtId="0" fontId="56" fillId="20" borderId="1" xfId="0" applyFont="1" applyFill="1" applyBorder="1" applyAlignment="1">
      <alignment horizontal="center"/>
    </xf>
    <xf numFmtId="0" fontId="19" fillId="14" borderId="0" xfId="0" applyFont="1" applyFill="1" applyAlignment="1">
      <alignment horizontal="center"/>
    </xf>
    <xf numFmtId="0" fontId="3" fillId="27" borderId="2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35" fillId="24" borderId="11" xfId="0" applyFont="1" applyFill="1" applyBorder="1" applyAlignment="1">
      <alignment horizontal="center"/>
    </xf>
    <xf numFmtId="0" fontId="9" fillId="27" borderId="3" xfId="0" applyFont="1" applyFill="1" applyBorder="1"/>
    <xf numFmtId="0" fontId="9" fillId="28" borderId="3" xfId="0" applyFont="1" applyFill="1" applyBorder="1"/>
    <xf numFmtId="0" fontId="9" fillId="28" borderId="13" xfId="0" applyFont="1" applyFill="1" applyBorder="1"/>
    <xf numFmtId="0" fontId="17" fillId="23" borderId="0" xfId="0" applyFont="1" applyFill="1" applyAlignment="1">
      <alignment horizontal="center"/>
    </xf>
    <xf numFmtId="0" fontId="3" fillId="14" borderId="0" xfId="0" applyFont="1" applyFill="1" applyAlignment="1">
      <alignment horizontal="center"/>
    </xf>
    <xf numFmtId="0" fontId="19" fillId="14" borderId="0" xfId="0" applyFont="1" applyFill="1" applyAlignment="1">
      <alignment horizontal="center" vertical="center"/>
    </xf>
    <xf numFmtId="16" fontId="7" fillId="14" borderId="0" xfId="0" applyNumberFormat="1" applyFont="1" applyFill="1" applyAlignment="1">
      <alignment horizontal="center"/>
    </xf>
    <xf numFmtId="0" fontId="24" fillId="0" borderId="0" xfId="0" applyFont="1"/>
    <xf numFmtId="0" fontId="19" fillId="15" borderId="0" xfId="0" applyFont="1" applyFill="1" applyAlignment="1">
      <alignment horizontal="center"/>
    </xf>
    <xf numFmtId="0" fontId="9" fillId="22" borderId="2" xfId="0" applyFont="1" applyFill="1" applyBorder="1" applyAlignment="1">
      <alignment wrapText="1"/>
    </xf>
    <xf numFmtId="0" fontId="18" fillId="14" borderId="0" xfId="0" applyFont="1" applyFill="1" applyAlignment="1">
      <alignment horizontal="center"/>
    </xf>
    <xf numFmtId="0" fontId="15" fillId="14" borderId="0" xfId="0" applyFont="1" applyFill="1" applyAlignment="1">
      <alignment horizontal="center"/>
    </xf>
    <xf numFmtId="0" fontId="17" fillId="48" borderId="0" xfId="0" applyFont="1" applyFill="1" applyAlignment="1">
      <alignment horizontal="center"/>
    </xf>
    <xf numFmtId="0" fontId="3" fillId="48" borderId="0" xfId="0" applyFont="1" applyFill="1" applyAlignment="1">
      <alignment horizontal="center"/>
    </xf>
    <xf numFmtId="0" fontId="19" fillId="48" borderId="0" xfId="0" applyFont="1" applyFill="1" applyAlignment="1">
      <alignment horizontal="center"/>
    </xf>
    <xf numFmtId="0" fontId="30" fillId="0" borderId="5" xfId="0" applyFont="1" applyBorder="1"/>
    <xf numFmtId="0" fontId="35" fillId="23" borderId="1" xfId="0" applyFont="1" applyFill="1" applyBorder="1"/>
    <xf numFmtId="0" fontId="0" fillId="0" borderId="0" xfId="0" applyAlignment="1">
      <alignment horizontal="right"/>
    </xf>
    <xf numFmtId="0" fontId="15" fillId="28" borderId="5" xfId="0" applyFont="1" applyFill="1" applyBorder="1" applyAlignment="1">
      <alignment horizontal="center"/>
    </xf>
    <xf numFmtId="0" fontId="16" fillId="28" borderId="5" xfId="0" applyFont="1" applyFill="1" applyBorder="1" applyAlignment="1">
      <alignment horizontal="center"/>
    </xf>
    <xf numFmtId="0" fontId="52" fillId="34" borderId="11" xfId="0" applyFont="1" applyFill="1" applyBorder="1" applyAlignment="1">
      <alignment horizontal="center" textRotation="90"/>
    </xf>
    <xf numFmtId="0" fontId="52" fillId="34" borderId="12" xfId="0" applyFont="1" applyFill="1" applyBorder="1" applyAlignment="1">
      <alignment horizontal="center"/>
    </xf>
    <xf numFmtId="0" fontId="14" fillId="28" borderId="8" xfId="0" applyFont="1" applyFill="1" applyBorder="1" applyAlignment="1">
      <alignment horizontal="center"/>
    </xf>
    <xf numFmtId="0" fontId="14" fillId="28" borderId="14" xfId="0" applyFont="1" applyFill="1" applyBorder="1" applyAlignment="1">
      <alignment horizontal="center"/>
    </xf>
    <xf numFmtId="0" fontId="52" fillId="34" borderId="14" xfId="0" applyFont="1" applyFill="1" applyBorder="1" applyAlignment="1">
      <alignment horizontal="center"/>
    </xf>
    <xf numFmtId="0" fontId="52" fillId="34" borderId="0" xfId="0" applyFont="1" applyFill="1" applyAlignment="1">
      <alignment horizontal="center"/>
    </xf>
    <xf numFmtId="0" fontId="17" fillId="0" borderId="0" xfId="1" applyFont="1">
      <alignment horizontal="left"/>
    </xf>
    <xf numFmtId="0" fontId="0" fillId="0" borderId="3" xfId="0" applyBorder="1"/>
    <xf numFmtId="0" fontId="9" fillId="0" borderId="4" xfId="0" applyFont="1" applyBorder="1"/>
    <xf numFmtId="0" fontId="0" fillId="27" borderId="1" xfId="0" applyFill="1" applyBorder="1" applyAlignment="1">
      <alignment textRotation="90"/>
    </xf>
    <xf numFmtId="0" fontId="17" fillId="27" borderId="1" xfId="0" applyFont="1" applyFill="1" applyBorder="1" applyAlignment="1">
      <alignment textRotation="90"/>
    </xf>
    <xf numFmtId="0" fontId="9" fillId="27" borderId="1" xfId="0" applyFont="1" applyFill="1" applyBorder="1"/>
    <xf numFmtId="0" fontId="20" fillId="27" borderId="1" xfId="0" applyFont="1" applyFill="1" applyBorder="1"/>
    <xf numFmtId="0" fontId="0" fillId="17" borderId="1" xfId="0" applyFill="1" applyBorder="1" applyAlignment="1">
      <alignment textRotation="90"/>
    </xf>
    <xf numFmtId="0" fontId="0" fillId="40" borderId="1" xfId="0" applyFill="1" applyBorder="1" applyAlignment="1">
      <alignment textRotation="90"/>
    </xf>
    <xf numFmtId="0" fontId="0" fillId="40" borderId="1" xfId="0" applyFill="1" applyBorder="1"/>
    <xf numFmtId="0" fontId="0" fillId="14" borderId="1" xfId="0" applyFill="1" applyBorder="1" applyAlignment="1">
      <alignment textRotation="90"/>
    </xf>
    <xf numFmtId="0" fontId="35" fillId="0" borderId="1" xfId="0" applyFont="1" applyBorder="1" applyAlignment="1">
      <alignment textRotation="90"/>
    </xf>
    <xf numFmtId="0" fontId="35" fillId="25" borderId="1" xfId="0" applyFont="1" applyFill="1" applyBorder="1" applyAlignment="1">
      <alignment textRotation="90"/>
    </xf>
    <xf numFmtId="0" fontId="35" fillId="0" borderId="1" xfId="0" applyFont="1" applyBorder="1"/>
    <xf numFmtId="0" fontId="17" fillId="0" borderId="3" xfId="0" applyFont="1" applyBorder="1"/>
    <xf numFmtId="0" fontId="2" fillId="18" borderId="7" xfId="0" applyFont="1" applyFill="1" applyBorder="1" applyAlignment="1">
      <alignment horizontal="center"/>
    </xf>
    <xf numFmtId="0" fontId="3" fillId="0" borderId="1" xfId="0" applyFont="1" applyBorder="1"/>
    <xf numFmtId="0" fontId="9" fillId="28" borderId="1" xfId="0" applyFont="1" applyFill="1" applyBorder="1" applyAlignment="1">
      <alignment textRotation="90"/>
    </xf>
    <xf numFmtId="0" fontId="9" fillId="28" borderId="7" xfId="0" applyFont="1" applyFill="1" applyBorder="1" applyAlignment="1">
      <alignment textRotation="90"/>
    </xf>
    <xf numFmtId="0" fontId="34" fillId="25" borderId="1" xfId="0" applyFont="1" applyFill="1" applyBorder="1" applyAlignment="1">
      <alignment textRotation="90"/>
    </xf>
    <xf numFmtId="0" fontId="34" fillId="25" borderId="1" xfId="0" applyFont="1" applyFill="1" applyBorder="1"/>
    <xf numFmtId="0" fontId="9" fillId="18" borderId="14" xfId="0" applyFont="1" applyFill="1" applyBorder="1" applyAlignment="1">
      <alignment horizontal="center" textRotation="90"/>
    </xf>
    <xf numFmtId="0" fontId="9" fillId="18" borderId="12" xfId="0" applyFont="1" applyFill="1" applyBorder="1" applyAlignment="1">
      <alignment horizontal="center" textRotation="90"/>
    </xf>
    <xf numFmtId="0" fontId="7" fillId="18" borderId="8" xfId="0" applyFont="1" applyFill="1" applyBorder="1" applyAlignment="1">
      <alignment horizontal="center" textRotation="90"/>
    </xf>
    <xf numFmtId="0" fontId="55" fillId="29" borderId="11" xfId="0" applyFont="1" applyFill="1" applyBorder="1" applyAlignment="1">
      <alignment horizontal="center" textRotation="90"/>
    </xf>
    <xf numFmtId="0" fontId="3" fillId="18" borderId="5" xfId="0" applyFont="1" applyFill="1" applyBorder="1" applyAlignment="1">
      <alignment horizontal="center" textRotation="90"/>
    </xf>
    <xf numFmtId="0" fontId="3" fillId="18" borderId="6" xfId="0" applyFont="1" applyFill="1" applyBorder="1" applyAlignment="1">
      <alignment horizontal="center" textRotation="90"/>
    </xf>
    <xf numFmtId="0" fontId="3" fillId="29" borderId="13" xfId="0" applyFont="1" applyFill="1" applyBorder="1" applyAlignment="1">
      <alignment horizontal="center" textRotation="90"/>
    </xf>
    <xf numFmtId="0" fontId="71" fillId="18" borderId="5" xfId="0" applyFont="1" applyFill="1" applyBorder="1" applyAlignment="1">
      <alignment horizontal="center" textRotation="90"/>
    </xf>
    <xf numFmtId="0" fontId="71" fillId="18" borderId="11" xfId="0" applyFont="1" applyFill="1" applyBorder="1" applyAlignment="1">
      <alignment horizontal="center" textRotation="90"/>
    </xf>
    <xf numFmtId="0" fontId="71" fillId="29" borderId="11" xfId="0" applyFont="1" applyFill="1" applyBorder="1" applyAlignment="1">
      <alignment horizontal="center" textRotation="90"/>
    </xf>
    <xf numFmtId="0" fontId="3" fillId="18" borderId="1" xfId="0" applyFont="1" applyFill="1" applyBorder="1" applyAlignment="1">
      <alignment horizontal="center" textRotation="90"/>
    </xf>
    <xf numFmtId="0" fontId="71" fillId="18" borderId="1" xfId="0" applyFont="1" applyFill="1" applyBorder="1" applyAlignment="1">
      <alignment horizontal="center" textRotation="90"/>
    </xf>
    <xf numFmtId="0" fontId="9" fillId="27" borderId="4" xfId="0" applyFont="1" applyFill="1" applyBorder="1" applyAlignment="1">
      <alignment horizontal="center"/>
    </xf>
    <xf numFmtId="0" fontId="9" fillId="27" borderId="7" xfId="0" applyFont="1" applyFill="1" applyBorder="1" applyAlignment="1">
      <alignment horizontal="center"/>
    </xf>
    <xf numFmtId="0" fontId="9" fillId="24" borderId="8" xfId="0" applyFont="1" applyFill="1" applyBorder="1" applyAlignment="1">
      <alignment horizontal="center"/>
    </xf>
    <xf numFmtId="0" fontId="17" fillId="0" borderId="17" xfId="0" applyFont="1" applyBorder="1"/>
    <xf numFmtId="0" fontId="3" fillId="27" borderId="3" xfId="0" applyFont="1" applyFill="1" applyBorder="1" applyAlignment="1">
      <alignment horizontal="center" textRotation="90"/>
    </xf>
    <xf numFmtId="0" fontId="4" fillId="27" borderId="13" xfId="0" applyFont="1" applyFill="1" applyBorder="1"/>
    <xf numFmtId="0" fontId="4" fillId="27" borderId="13" xfId="0" applyFont="1" applyFill="1" applyBorder="1" applyAlignment="1">
      <alignment horizontal="center"/>
    </xf>
    <xf numFmtId="0" fontId="4" fillId="27" borderId="10" xfId="0" applyFont="1" applyFill="1" applyBorder="1"/>
    <xf numFmtId="0" fontId="4" fillId="27" borderId="3" xfId="0" applyFont="1" applyFill="1" applyBorder="1"/>
    <xf numFmtId="0" fontId="3" fillId="25" borderId="1" xfId="0" applyFont="1" applyFill="1" applyBorder="1" applyAlignment="1">
      <alignment horizontal="center" textRotation="90"/>
    </xf>
    <xf numFmtId="0" fontId="3" fillId="25" borderId="1" xfId="0" applyFont="1" applyFill="1" applyBorder="1" applyAlignment="1">
      <alignment horizontal="center"/>
    </xf>
    <xf numFmtId="0" fontId="4" fillId="25" borderId="1" xfId="0" applyFont="1" applyFill="1" applyBorder="1" applyAlignment="1">
      <alignment horizontal="center"/>
    </xf>
    <xf numFmtId="0" fontId="4" fillId="25" borderId="1" xfId="0" applyFont="1" applyFill="1" applyBorder="1"/>
    <xf numFmtId="0" fontId="4" fillId="25" borderId="5" xfId="0" applyFont="1" applyFill="1" applyBorder="1"/>
    <xf numFmtId="0" fontId="4" fillId="25" borderId="5" xfId="0" applyFont="1" applyFill="1" applyBorder="1" applyAlignment="1">
      <alignment horizontal="center"/>
    </xf>
    <xf numFmtId="0" fontId="4" fillId="25" borderId="2" xfId="0" applyFont="1" applyFill="1" applyBorder="1"/>
    <xf numFmtId="0" fontId="3" fillId="29" borderId="1" xfId="0" applyFont="1" applyFill="1" applyBorder="1" applyAlignment="1">
      <alignment horizontal="center" textRotation="90"/>
    </xf>
    <xf numFmtId="0" fontId="52" fillId="46" borderId="12" xfId="0" applyFont="1" applyFill="1" applyBorder="1" applyAlignment="1">
      <alignment horizontal="center" textRotation="90"/>
    </xf>
    <xf numFmtId="0" fontId="13" fillId="49" borderId="12" xfId="0" applyFont="1" applyFill="1" applyBorder="1" applyAlignment="1">
      <alignment horizontal="center" textRotation="90"/>
    </xf>
    <xf numFmtId="0" fontId="13" fillId="49" borderId="8" xfId="0" applyFont="1" applyFill="1" applyBorder="1" applyAlignment="1">
      <alignment horizontal="center" textRotation="90"/>
    </xf>
    <xf numFmtId="0" fontId="14" fillId="50" borderId="1" xfId="0" applyFont="1" applyFill="1" applyBorder="1" applyAlignment="1">
      <alignment horizontal="center"/>
    </xf>
    <xf numFmtId="0" fontId="3" fillId="50" borderId="9" xfId="0" applyFont="1" applyFill="1" applyBorder="1" applyAlignment="1">
      <alignment horizontal="center"/>
    </xf>
    <xf numFmtId="0" fontId="4" fillId="50" borderId="1" xfId="0" applyFont="1" applyFill="1" applyBorder="1" applyAlignment="1">
      <alignment horizontal="center"/>
    </xf>
    <xf numFmtId="0" fontId="16" fillId="50" borderId="1" xfId="0" applyFont="1" applyFill="1" applyBorder="1" applyAlignment="1">
      <alignment horizontal="center"/>
    </xf>
    <xf numFmtId="0" fontId="13" fillId="51" borderId="8" xfId="0" applyFont="1" applyFill="1" applyBorder="1" applyAlignment="1">
      <alignment horizontal="center" textRotation="90"/>
    </xf>
    <xf numFmtId="0" fontId="13" fillId="51" borderId="12" xfId="0" applyFont="1" applyFill="1" applyBorder="1" applyAlignment="1">
      <alignment horizontal="center" textRotation="90"/>
    </xf>
    <xf numFmtId="0" fontId="51" fillId="50" borderId="1" xfId="0" applyFont="1" applyFill="1" applyBorder="1" applyAlignment="1">
      <alignment horizontal="center"/>
    </xf>
    <xf numFmtId="0" fontId="13" fillId="50" borderId="1" xfId="0" applyFont="1" applyFill="1" applyBorder="1" applyAlignment="1">
      <alignment horizontal="center" textRotation="90"/>
    </xf>
    <xf numFmtId="0" fontId="13" fillId="49" borderId="1" xfId="0" applyFont="1" applyFill="1" applyBorder="1" applyAlignment="1">
      <alignment horizontal="center" textRotation="90"/>
    </xf>
    <xf numFmtId="0" fontId="3" fillId="15" borderId="1" xfId="0" applyFont="1" applyFill="1" applyBorder="1" applyAlignment="1">
      <alignment horizontal="center" textRotation="90"/>
    </xf>
    <xf numFmtId="0" fontId="3" fillId="15" borderId="7" xfId="0" applyFont="1" applyFill="1" applyBorder="1" applyAlignment="1">
      <alignment horizontal="center" textRotation="90"/>
    </xf>
    <xf numFmtId="0" fontId="3" fillId="15" borderId="13" xfId="0" applyFont="1" applyFill="1" applyBorder="1" applyAlignment="1">
      <alignment horizontal="center"/>
    </xf>
    <xf numFmtId="0" fontId="4" fillId="15" borderId="13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/>
    </xf>
    <xf numFmtId="0" fontId="59" fillId="14" borderId="5" xfId="0" applyFont="1" applyFill="1" applyBorder="1" applyAlignment="1">
      <alignment horizontal="center" textRotation="90"/>
    </xf>
    <xf numFmtId="0" fontId="58" fillId="14" borderId="1" xfId="0" applyFont="1" applyFill="1" applyBorder="1" applyAlignment="1">
      <alignment horizontal="center"/>
    </xf>
    <xf numFmtId="0" fontId="59" fillId="14" borderId="1" xfId="0" applyFont="1" applyFill="1" applyBorder="1" applyAlignment="1">
      <alignment horizontal="center" textRotation="90"/>
    </xf>
    <xf numFmtId="0" fontId="59" fillId="14" borderId="8" xfId="0" applyFont="1" applyFill="1" applyBorder="1" applyAlignment="1">
      <alignment horizontal="center"/>
    </xf>
    <xf numFmtId="0" fontId="16" fillId="18" borderId="1" xfId="0" applyFont="1" applyFill="1" applyBorder="1" applyAlignment="1">
      <alignment horizontal="center"/>
    </xf>
    <xf numFmtId="0" fontId="16" fillId="27" borderId="3" xfId="0" applyFont="1" applyFill="1" applyBorder="1" applyAlignment="1">
      <alignment horizontal="center"/>
    </xf>
    <xf numFmtId="0" fontId="16" fillId="28" borderId="3" xfId="0" applyFont="1" applyFill="1" applyBorder="1" applyAlignment="1">
      <alignment horizontal="center"/>
    </xf>
    <xf numFmtId="0" fontId="16" fillId="17" borderId="7" xfId="0" applyFont="1" applyFill="1" applyBorder="1" applyAlignment="1">
      <alignment horizontal="center"/>
    </xf>
    <xf numFmtId="0" fontId="16" fillId="28" borderId="7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34" fillId="44" borderId="5" xfId="0" applyFont="1" applyFill="1" applyBorder="1" applyAlignment="1">
      <alignment horizontal="center"/>
    </xf>
    <xf numFmtId="0" fontId="4" fillId="21" borderId="1" xfId="0" applyFont="1" applyFill="1" applyBorder="1" applyAlignment="1">
      <alignment horizontal="center"/>
    </xf>
    <xf numFmtId="0" fontId="53" fillId="44" borderId="3" xfId="0" applyFont="1" applyFill="1" applyBorder="1" applyAlignment="1">
      <alignment horizontal="center"/>
    </xf>
    <xf numFmtId="0" fontId="53" fillId="32" borderId="11" xfId="0" applyFont="1" applyFill="1" applyBorder="1" applyAlignment="1">
      <alignment horizontal="center"/>
    </xf>
    <xf numFmtId="0" fontId="61" fillId="33" borderId="5" xfId="0" applyFont="1" applyFill="1" applyBorder="1" applyAlignment="1">
      <alignment horizontal="center"/>
    </xf>
    <xf numFmtId="0" fontId="53" fillId="33" borderId="5" xfId="0" applyFont="1" applyFill="1" applyBorder="1" applyAlignment="1">
      <alignment horizontal="center"/>
    </xf>
    <xf numFmtId="0" fontId="4" fillId="21" borderId="5" xfId="0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/>
    </xf>
    <xf numFmtId="0" fontId="53" fillId="44" borderId="5" xfId="0" applyFont="1" applyFill="1" applyBorder="1" applyAlignment="1">
      <alignment horizontal="center"/>
    </xf>
    <xf numFmtId="0" fontId="4" fillId="16" borderId="5" xfId="0" applyFont="1" applyFill="1" applyBorder="1" applyAlignment="1">
      <alignment horizontal="center"/>
    </xf>
    <xf numFmtId="0" fontId="53" fillId="40" borderId="5" xfId="0" applyFont="1" applyFill="1" applyBorder="1" applyAlignment="1">
      <alignment horizontal="center"/>
    </xf>
    <xf numFmtId="0" fontId="45" fillId="17" borderId="5" xfId="0" applyFont="1" applyFill="1" applyBorder="1" applyAlignment="1">
      <alignment horizontal="center"/>
    </xf>
    <xf numFmtId="0" fontId="54" fillId="32" borderId="11" xfId="0" applyFont="1" applyFill="1" applyBorder="1" applyAlignment="1">
      <alignment horizontal="center"/>
    </xf>
    <xf numFmtId="0" fontId="4" fillId="28" borderId="5" xfId="0" applyFont="1" applyFill="1" applyBorder="1"/>
    <xf numFmtId="0" fontId="54" fillId="32" borderId="5" xfId="0" applyFont="1" applyFill="1" applyBorder="1"/>
    <xf numFmtId="0" fontId="4" fillId="17" borderId="5" xfId="0" applyFont="1" applyFill="1" applyBorder="1"/>
    <xf numFmtId="0" fontId="61" fillId="33" borderId="5" xfId="0" applyFont="1" applyFill="1" applyBorder="1"/>
    <xf numFmtId="0" fontId="53" fillId="33" borderId="5" xfId="0" applyFont="1" applyFill="1" applyBorder="1"/>
    <xf numFmtId="0" fontId="44" fillId="25" borderId="5" xfId="0" applyFont="1" applyFill="1" applyBorder="1" applyAlignment="1">
      <alignment horizontal="center"/>
    </xf>
    <xf numFmtId="0" fontId="44" fillId="25" borderId="1" xfId="0" applyFont="1" applyFill="1" applyBorder="1" applyAlignment="1">
      <alignment horizontal="center"/>
    </xf>
    <xf numFmtId="0" fontId="45" fillId="17" borderId="1" xfId="0" applyFont="1" applyFill="1" applyBorder="1" applyAlignment="1">
      <alignment horizontal="center"/>
    </xf>
    <xf numFmtId="0" fontId="45" fillId="21" borderId="11" xfId="0" applyFont="1" applyFill="1" applyBorder="1" applyAlignment="1">
      <alignment horizontal="center"/>
    </xf>
    <xf numFmtId="0" fontId="4" fillId="28" borderId="7" xfId="0" applyFont="1" applyFill="1" applyBorder="1" applyAlignment="1">
      <alignment horizontal="center"/>
    </xf>
    <xf numFmtId="0" fontId="54" fillId="32" borderId="7" xfId="0" applyFont="1" applyFill="1" applyBorder="1" applyAlignment="1">
      <alignment horizontal="center"/>
    </xf>
    <xf numFmtId="0" fontId="54" fillId="34" borderId="7" xfId="0" applyFont="1" applyFill="1" applyBorder="1" applyAlignment="1">
      <alignment horizontal="center"/>
    </xf>
    <xf numFmtId="0" fontId="4" fillId="31" borderId="7" xfId="0" applyFont="1" applyFill="1" applyBorder="1" applyAlignment="1">
      <alignment horizontal="center"/>
    </xf>
    <xf numFmtId="0" fontId="4" fillId="18" borderId="7" xfId="0" applyFont="1" applyFill="1" applyBorder="1" applyAlignment="1">
      <alignment horizontal="center"/>
    </xf>
    <xf numFmtId="0" fontId="53" fillId="41" borderId="7" xfId="0" applyFont="1" applyFill="1" applyBorder="1" applyAlignment="1">
      <alignment horizontal="center"/>
    </xf>
    <xf numFmtId="0" fontId="45" fillId="33" borderId="1" xfId="0" applyFont="1" applyFill="1" applyBorder="1" applyAlignment="1">
      <alignment horizontal="center"/>
    </xf>
    <xf numFmtId="0" fontId="45" fillId="25" borderId="1" xfId="0" applyFont="1" applyFill="1" applyBorder="1" applyAlignment="1">
      <alignment horizontal="center"/>
    </xf>
    <xf numFmtId="0" fontId="54" fillId="34" borderId="11" xfId="0" applyFont="1" applyFill="1" applyBorder="1" applyAlignment="1">
      <alignment horizontal="center"/>
    </xf>
    <xf numFmtId="0" fontId="4" fillId="31" borderId="11" xfId="0" applyFont="1" applyFill="1" applyBorder="1" applyAlignment="1">
      <alignment horizontal="center"/>
    </xf>
    <xf numFmtId="0" fontId="4" fillId="18" borderId="11" xfId="0" applyFont="1" applyFill="1" applyBorder="1" applyAlignment="1">
      <alignment horizontal="center"/>
    </xf>
    <xf numFmtId="0" fontId="53" fillId="41" borderId="11" xfId="0" applyFont="1" applyFill="1" applyBorder="1" applyAlignment="1">
      <alignment horizontal="center"/>
    </xf>
    <xf numFmtId="0" fontId="53" fillId="34" borderId="11" xfId="0" applyFont="1" applyFill="1" applyBorder="1" applyAlignment="1">
      <alignment horizontal="center"/>
    </xf>
    <xf numFmtId="0" fontId="45" fillId="25" borderId="5" xfId="0" applyFont="1" applyFill="1" applyBorder="1" applyAlignment="1">
      <alignment horizontal="center"/>
    </xf>
    <xf numFmtId="0" fontId="61" fillId="27" borderId="1" xfId="0" applyFont="1" applyFill="1" applyBorder="1" applyAlignment="1">
      <alignment horizontal="center"/>
    </xf>
    <xf numFmtId="0" fontId="4" fillId="14" borderId="1" xfId="0" applyFont="1" applyFill="1" applyBorder="1"/>
    <xf numFmtId="0" fontId="53" fillId="33" borderId="1" xfId="0" applyFont="1" applyFill="1" applyBorder="1"/>
    <xf numFmtId="0" fontId="3" fillId="50" borderId="1" xfId="0" applyFont="1" applyFill="1" applyBorder="1" applyAlignment="1">
      <alignment horizontal="center"/>
    </xf>
    <xf numFmtId="0" fontId="61" fillId="40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54" fillId="40" borderId="1" xfId="0" applyFont="1" applyFill="1" applyBorder="1" applyAlignment="1">
      <alignment horizontal="center"/>
    </xf>
    <xf numFmtId="0" fontId="45" fillId="40" borderId="1" xfId="0" applyFont="1" applyFill="1" applyBorder="1" applyAlignment="1">
      <alignment horizontal="center"/>
    </xf>
    <xf numFmtId="0" fontId="45" fillId="42" borderId="1" xfId="0" applyFont="1" applyFill="1" applyBorder="1" applyAlignment="1">
      <alignment horizontal="center"/>
    </xf>
    <xf numFmtId="0" fontId="53" fillId="42" borderId="1" xfId="0" applyFont="1" applyFill="1" applyBorder="1" applyAlignment="1">
      <alignment horizontal="center"/>
    </xf>
    <xf numFmtId="0" fontId="54" fillId="42" borderId="1" xfId="0" applyFont="1" applyFill="1" applyBorder="1" applyAlignment="1">
      <alignment horizontal="center"/>
    </xf>
    <xf numFmtId="0" fontId="4" fillId="14" borderId="3" xfId="0" applyFont="1" applyFill="1" applyBorder="1" applyAlignment="1">
      <alignment horizontal="center"/>
    </xf>
    <xf numFmtId="0" fontId="54" fillId="33" borderId="3" xfId="0" applyFont="1" applyFill="1" applyBorder="1" applyAlignment="1">
      <alignment horizontal="center"/>
    </xf>
    <xf numFmtId="0" fontId="4" fillId="20" borderId="3" xfId="0" applyFont="1" applyFill="1" applyBorder="1" applyAlignment="1">
      <alignment horizontal="center"/>
    </xf>
    <xf numFmtId="164" fontId="3" fillId="0" borderId="1" xfId="0" applyNumberFormat="1" applyFont="1" applyBorder="1"/>
    <xf numFmtId="0" fontId="53" fillId="33" borderId="3" xfId="0" applyFont="1" applyFill="1" applyBorder="1" applyAlignment="1">
      <alignment horizontal="center"/>
    </xf>
    <xf numFmtId="0" fontId="45" fillId="28" borderId="11" xfId="0" applyFont="1" applyFill="1" applyBorder="1" applyAlignment="1">
      <alignment horizontal="center"/>
    </xf>
    <xf numFmtId="0" fontId="4" fillId="17" borderId="1" xfId="0" applyFont="1" applyFill="1" applyBorder="1"/>
    <xf numFmtId="0" fontId="53" fillId="40" borderId="1" xfId="0" applyFont="1" applyFill="1" applyBorder="1"/>
    <xf numFmtId="0" fontId="45" fillId="17" borderId="1" xfId="0" applyFont="1" applyFill="1" applyBorder="1"/>
    <xf numFmtId="0" fontId="61" fillId="33" borderId="3" xfId="0" applyFont="1" applyFill="1" applyBorder="1" applyAlignment="1">
      <alignment horizontal="center"/>
    </xf>
    <xf numFmtId="0" fontId="4" fillId="28" borderId="11" xfId="0" applyFont="1" applyFill="1" applyBorder="1"/>
    <xf numFmtId="0" fontId="53" fillId="32" borderId="11" xfId="0" applyFont="1" applyFill="1" applyBorder="1"/>
    <xf numFmtId="0" fontId="4" fillId="16" borderId="1" xfId="0" applyFont="1" applyFill="1" applyBorder="1"/>
    <xf numFmtId="0" fontId="54" fillId="33" borderId="1" xfId="0" applyFont="1" applyFill="1" applyBorder="1"/>
    <xf numFmtId="0" fontId="54" fillId="32" borderId="11" xfId="0" applyFont="1" applyFill="1" applyBorder="1"/>
    <xf numFmtId="0" fontId="45" fillId="28" borderId="11" xfId="0" applyFont="1" applyFill="1" applyBorder="1"/>
    <xf numFmtId="0" fontId="4" fillId="28" borderId="6" xfId="0" applyFont="1" applyFill="1" applyBorder="1" applyAlignment="1">
      <alignment horizontal="center"/>
    </xf>
    <xf numFmtId="0" fontId="53" fillId="32" borderId="13" xfId="0" applyFont="1" applyFill="1" applyBorder="1" applyAlignment="1">
      <alignment horizontal="center"/>
    </xf>
    <xf numFmtId="0" fontId="4" fillId="31" borderId="1" xfId="0" applyFont="1" applyFill="1" applyBorder="1" applyAlignment="1">
      <alignment horizontal="center" textRotation="90"/>
    </xf>
    <xf numFmtId="0" fontId="61" fillId="27" borderId="3" xfId="0" applyFont="1" applyFill="1" applyBorder="1" applyAlignment="1">
      <alignment horizontal="center"/>
    </xf>
    <xf numFmtId="0" fontId="53" fillId="46" borderId="1" xfId="0" applyFont="1" applyFill="1" applyBorder="1" applyAlignment="1">
      <alignment horizontal="center"/>
    </xf>
    <xf numFmtId="0" fontId="53" fillId="46" borderId="5" xfId="0" applyFont="1" applyFill="1" applyBorder="1" applyAlignment="1">
      <alignment horizontal="center"/>
    </xf>
    <xf numFmtId="0" fontId="4" fillId="18" borderId="11" xfId="0" applyFont="1" applyFill="1" applyBorder="1"/>
    <xf numFmtId="0" fontId="4" fillId="15" borderId="5" xfId="0" applyFont="1" applyFill="1" applyBorder="1"/>
    <xf numFmtId="0" fontId="4" fillId="15" borderId="11" xfId="0" applyFont="1" applyFill="1" applyBorder="1"/>
    <xf numFmtId="0" fontId="53" fillId="32" borderId="7" xfId="0" applyFont="1" applyFill="1" applyBorder="1" applyAlignment="1">
      <alignment horizontal="center"/>
    </xf>
    <xf numFmtId="0" fontId="4" fillId="30" borderId="1" xfId="0" applyFont="1" applyFill="1" applyBorder="1" applyAlignment="1">
      <alignment horizontal="center"/>
    </xf>
    <xf numFmtId="0" fontId="4" fillId="42" borderId="1" xfId="0" applyFont="1" applyFill="1" applyBorder="1" applyAlignment="1">
      <alignment horizontal="center"/>
    </xf>
    <xf numFmtId="0" fontId="54" fillId="25" borderId="1" xfId="0" applyFont="1" applyFill="1" applyBorder="1" applyAlignment="1">
      <alignment horizontal="center"/>
    </xf>
    <xf numFmtId="0" fontId="72" fillId="33" borderId="1" xfId="0" applyFont="1" applyFill="1" applyBorder="1" applyAlignment="1">
      <alignment horizontal="center"/>
    </xf>
    <xf numFmtId="0" fontId="53" fillId="25" borderId="7" xfId="0" applyFont="1" applyFill="1" applyBorder="1" applyAlignment="1">
      <alignment horizontal="center"/>
    </xf>
    <xf numFmtId="0" fontId="53" fillId="40" borderId="11" xfId="0" applyFont="1" applyFill="1" applyBorder="1" applyAlignment="1">
      <alignment horizontal="center"/>
    </xf>
    <xf numFmtId="0" fontId="72" fillId="33" borderId="7" xfId="0" applyFont="1" applyFill="1" applyBorder="1" applyAlignment="1">
      <alignment horizontal="center"/>
    </xf>
    <xf numFmtId="0" fontId="4" fillId="30" borderId="7" xfId="0" applyFont="1" applyFill="1" applyBorder="1" applyAlignment="1">
      <alignment horizontal="center"/>
    </xf>
    <xf numFmtId="0" fontId="4" fillId="42" borderId="7" xfId="0" applyFont="1" applyFill="1" applyBorder="1" applyAlignment="1">
      <alignment horizontal="center"/>
    </xf>
    <xf numFmtId="0" fontId="53" fillId="26" borderId="7" xfId="0" applyFont="1" applyFill="1" applyBorder="1" applyAlignment="1">
      <alignment horizontal="center"/>
    </xf>
    <xf numFmtId="0" fontId="61" fillId="32" borderId="7" xfId="0" applyFont="1" applyFill="1" applyBorder="1" applyAlignment="1">
      <alignment horizontal="center"/>
    </xf>
    <xf numFmtId="0" fontId="3" fillId="28" borderId="7" xfId="0" applyFont="1" applyFill="1" applyBorder="1" applyAlignment="1">
      <alignment horizontal="center"/>
    </xf>
    <xf numFmtId="0" fontId="4" fillId="47" borderId="7" xfId="0" applyFont="1" applyFill="1" applyBorder="1" applyAlignment="1">
      <alignment horizontal="center"/>
    </xf>
    <xf numFmtId="0" fontId="54" fillId="43" borderId="7" xfId="0" applyFont="1" applyFill="1" applyBorder="1" applyAlignment="1">
      <alignment horizontal="center"/>
    </xf>
    <xf numFmtId="0" fontId="54" fillId="26" borderId="7" xfId="0" applyFont="1" applyFill="1" applyBorder="1" applyAlignment="1">
      <alignment horizontal="center"/>
    </xf>
    <xf numFmtId="0" fontId="53" fillId="43" borderId="7" xfId="0" applyFont="1" applyFill="1" applyBorder="1" applyAlignment="1">
      <alignment horizontal="center"/>
    </xf>
    <xf numFmtId="0" fontId="72" fillId="32" borderId="7" xfId="0" applyFont="1" applyFill="1" applyBorder="1" applyAlignment="1">
      <alignment horizontal="center"/>
    </xf>
    <xf numFmtId="0" fontId="72" fillId="28" borderId="7" xfId="0" applyFont="1" applyFill="1" applyBorder="1" applyAlignment="1">
      <alignment horizontal="center"/>
    </xf>
    <xf numFmtId="0" fontId="3" fillId="14" borderId="1" xfId="0" applyFont="1" applyFill="1" applyBorder="1"/>
    <xf numFmtId="0" fontId="55" fillId="32" borderId="7" xfId="0" applyFont="1" applyFill="1" applyBorder="1" applyAlignment="1">
      <alignment horizontal="center"/>
    </xf>
    <xf numFmtId="0" fontId="55" fillId="44" borderId="5" xfId="0" applyFont="1" applyFill="1" applyBorder="1" applyAlignment="1">
      <alignment horizontal="center"/>
    </xf>
    <xf numFmtId="0" fontId="16" fillId="18" borderId="5" xfId="0" applyFont="1" applyFill="1" applyBorder="1" applyAlignment="1">
      <alignment horizontal="center"/>
    </xf>
    <xf numFmtId="0" fontId="16" fillId="17" borderId="5" xfId="0" applyFont="1" applyFill="1" applyBorder="1" applyAlignment="1">
      <alignment horizontal="center"/>
    </xf>
    <xf numFmtId="0" fontId="58" fillId="33" borderId="1" xfId="0" applyFont="1" applyFill="1" applyBorder="1"/>
    <xf numFmtId="0" fontId="15" fillId="27" borderId="1" xfId="0" applyFont="1" applyFill="1" applyBorder="1"/>
    <xf numFmtId="0" fontId="16" fillId="17" borderId="1" xfId="0" applyFont="1" applyFill="1" applyBorder="1"/>
    <xf numFmtId="0" fontId="16" fillId="18" borderId="5" xfId="0" applyFont="1" applyFill="1" applyBorder="1"/>
    <xf numFmtId="0" fontId="56" fillId="32" borderId="11" xfId="0" applyFont="1" applyFill="1" applyBorder="1" applyAlignment="1">
      <alignment horizontal="center"/>
    </xf>
    <xf numFmtId="0" fontId="53" fillId="44" borderId="5" xfId="2" applyFont="1" applyFill="1" applyBorder="1" applyAlignment="1">
      <alignment horizontal="center"/>
    </xf>
    <xf numFmtId="0" fontId="16" fillId="28" borderId="5" xfId="0" applyFont="1" applyFill="1" applyBorder="1"/>
    <xf numFmtId="0" fontId="55" fillId="32" borderId="11" xfId="0" applyFont="1" applyFill="1" applyBorder="1"/>
    <xf numFmtId="0" fontId="55" fillId="40" borderId="1" xfId="0" applyFont="1" applyFill="1" applyBorder="1"/>
    <xf numFmtId="0" fontId="58" fillId="27" borderId="1" xfId="0" applyFont="1" applyFill="1" applyBorder="1"/>
    <xf numFmtId="0" fontId="47" fillId="42" borderId="1" xfId="0" applyFont="1" applyFill="1" applyBorder="1"/>
    <xf numFmtId="0" fontId="48" fillId="42" borderId="1" xfId="0" applyFont="1" applyFill="1" applyBorder="1"/>
    <xf numFmtId="0" fontId="47" fillId="42" borderId="1" xfId="0" applyFont="1" applyFill="1" applyBorder="1" applyAlignment="1">
      <alignment horizontal="center"/>
    </xf>
    <xf numFmtId="0" fontId="48" fillId="42" borderId="1" xfId="0" applyFont="1" applyFill="1" applyBorder="1" applyAlignment="1">
      <alignment horizontal="center"/>
    </xf>
    <xf numFmtId="0" fontId="16" fillId="28" borderId="1" xfId="0" applyFont="1" applyFill="1" applyBorder="1"/>
    <xf numFmtId="0" fontId="56" fillId="32" borderId="5" xfId="0" applyFont="1" applyFill="1" applyBorder="1"/>
    <xf numFmtId="0" fontId="55" fillId="32" borderId="5" xfId="0" applyFont="1" applyFill="1" applyBorder="1"/>
    <xf numFmtId="0" fontId="56" fillId="32" borderId="5" xfId="0" applyFont="1" applyFill="1" applyBorder="1" applyAlignment="1">
      <alignment horizontal="center"/>
    </xf>
    <xf numFmtId="0" fontId="55" fillId="32" borderId="5" xfId="0" applyFont="1" applyFill="1" applyBorder="1" applyAlignment="1">
      <alignment horizontal="center"/>
    </xf>
    <xf numFmtId="0" fontId="58" fillId="42" borderId="1" xfId="0" applyFont="1" applyFill="1" applyBorder="1" applyAlignment="1">
      <alignment horizontal="center"/>
    </xf>
    <xf numFmtId="0" fontId="55" fillId="34" borderId="7" xfId="0" applyFont="1" applyFill="1" applyBorder="1" applyAlignment="1">
      <alignment horizontal="center"/>
    </xf>
    <xf numFmtId="0" fontId="16" fillId="31" borderId="7" xfId="0" applyFont="1" applyFill="1" applyBorder="1" applyAlignment="1">
      <alignment horizontal="center"/>
    </xf>
    <xf numFmtId="0" fontId="56" fillId="29" borderId="7" xfId="0" applyFont="1" applyFill="1" applyBorder="1" applyAlignment="1">
      <alignment horizontal="center"/>
    </xf>
    <xf numFmtId="0" fontId="56" fillId="34" borderId="7" xfId="0" applyFont="1" applyFill="1" applyBorder="1" applyAlignment="1">
      <alignment horizontal="center"/>
    </xf>
    <xf numFmtId="0" fontId="16" fillId="15" borderId="7" xfId="0" applyFont="1" applyFill="1" applyBorder="1" applyAlignment="1">
      <alignment horizontal="center"/>
    </xf>
    <xf numFmtId="0" fontId="55" fillId="34" borderId="3" xfId="0" applyFont="1" applyFill="1" applyBorder="1" applyAlignment="1">
      <alignment horizontal="center"/>
    </xf>
    <xf numFmtId="0" fontId="56" fillId="26" borderId="7" xfId="0" applyFont="1" applyFill="1" applyBorder="1" applyAlignment="1">
      <alignment horizontal="center"/>
    </xf>
    <xf numFmtId="0" fontId="56" fillId="32" borderId="7" xfId="0" applyFont="1" applyFill="1" applyBorder="1" applyAlignment="1">
      <alignment horizontal="center"/>
    </xf>
    <xf numFmtId="0" fontId="56" fillId="33" borderId="7" xfId="0" applyFont="1" applyFill="1" applyBorder="1" applyAlignment="1">
      <alignment horizontal="center"/>
    </xf>
    <xf numFmtId="0" fontId="56" fillId="25" borderId="7" xfId="0" applyFont="1" applyFill="1" applyBorder="1" applyAlignment="1">
      <alignment horizontal="center"/>
    </xf>
    <xf numFmtId="0" fontId="16" fillId="14" borderId="7" xfId="0" applyFont="1" applyFill="1" applyBorder="1" applyAlignment="1">
      <alignment horizontal="center"/>
    </xf>
    <xf numFmtId="0" fontId="55" fillId="33" borderId="7" xfId="0" applyFont="1" applyFill="1" applyBorder="1" applyAlignment="1">
      <alignment horizontal="center"/>
    </xf>
    <xf numFmtId="0" fontId="16" fillId="16" borderId="7" xfId="0" applyFont="1" applyFill="1" applyBorder="1"/>
    <xf numFmtId="0" fontId="4" fillId="18" borderId="6" xfId="0" applyFont="1" applyFill="1" applyBorder="1" applyAlignment="1">
      <alignment horizontal="center"/>
    </xf>
    <xf numFmtId="0" fontId="4" fillId="18" borderId="13" xfId="0" applyFont="1" applyFill="1" applyBorder="1" applyAlignment="1">
      <alignment horizontal="center"/>
    </xf>
    <xf numFmtId="0" fontId="53" fillId="29" borderId="13" xfId="0" applyFont="1" applyFill="1" applyBorder="1" applyAlignment="1">
      <alignment horizontal="center"/>
    </xf>
    <xf numFmtId="0" fontId="53" fillId="29" borderId="11" xfId="0" applyFont="1" applyFill="1" applyBorder="1" applyAlignment="1">
      <alignment horizontal="center"/>
    </xf>
    <xf numFmtId="0" fontId="4" fillId="25" borderId="3" xfId="0" applyFont="1" applyFill="1" applyBorder="1" applyAlignment="1">
      <alignment horizontal="center"/>
    </xf>
    <xf numFmtId="0" fontId="4" fillId="29" borderId="13" xfId="0" applyFont="1" applyFill="1" applyBorder="1" applyAlignment="1">
      <alignment horizontal="center"/>
    </xf>
    <xf numFmtId="0" fontId="73" fillId="17" borderId="1" xfId="0" applyFont="1" applyFill="1" applyBorder="1" applyAlignment="1">
      <alignment horizontal="center"/>
    </xf>
    <xf numFmtId="0" fontId="73" fillId="25" borderId="1" xfId="0" applyFont="1" applyFill="1" applyBorder="1" applyAlignment="1">
      <alignment horizontal="center"/>
    </xf>
    <xf numFmtId="0" fontId="61" fillId="34" borderId="1" xfId="0" applyFont="1" applyFill="1" applyBorder="1" applyAlignment="1">
      <alignment horizontal="center"/>
    </xf>
    <xf numFmtId="0" fontId="53" fillId="42" borderId="3" xfId="0" applyFont="1" applyFill="1" applyBorder="1" applyAlignment="1">
      <alignment horizontal="center"/>
    </xf>
    <xf numFmtId="0" fontId="45" fillId="17" borderId="3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0" fontId="61" fillId="34" borderId="5" xfId="0" applyFont="1" applyFill="1" applyBorder="1" applyAlignment="1">
      <alignment horizontal="center"/>
    </xf>
    <xf numFmtId="0" fontId="53" fillId="44" borderId="13" xfId="0" applyFont="1" applyFill="1" applyBorder="1" applyAlignment="1">
      <alignment horizontal="center"/>
    </xf>
    <xf numFmtId="0" fontId="4" fillId="18" borderId="3" xfId="0" applyFont="1" applyFill="1" applyBorder="1" applyAlignment="1">
      <alignment horizontal="center"/>
    </xf>
    <xf numFmtId="0" fontId="4" fillId="20" borderId="1" xfId="0" applyFont="1" applyFill="1" applyBorder="1"/>
    <xf numFmtId="0" fontId="54" fillId="42" borderId="3" xfId="0" applyFont="1" applyFill="1" applyBorder="1"/>
    <xf numFmtId="0" fontId="54" fillId="44" borderId="13" xfId="0" applyFont="1" applyFill="1" applyBorder="1" applyAlignment="1">
      <alignment horizontal="center"/>
    </xf>
    <xf numFmtId="0" fontId="54" fillId="42" borderId="3" xfId="0" applyFont="1" applyFill="1" applyBorder="1" applyAlignment="1">
      <alignment horizontal="center"/>
    </xf>
    <xf numFmtId="0" fontId="55" fillId="32" borderId="1" xfId="0" applyFont="1" applyFill="1" applyBorder="1" applyAlignment="1">
      <alignment horizontal="center"/>
    </xf>
    <xf numFmtId="0" fontId="16" fillId="27" borderId="7" xfId="0" applyFont="1" applyFill="1" applyBorder="1"/>
    <xf numFmtId="0" fontId="55" fillId="33" borderId="7" xfId="0" applyFont="1" applyFill="1" applyBorder="1"/>
    <xf numFmtId="0" fontId="55" fillId="34" borderId="11" xfId="0" applyFont="1" applyFill="1" applyBorder="1"/>
    <xf numFmtId="0" fontId="55" fillId="33" borderId="1" xfId="0" applyFont="1" applyFill="1" applyBorder="1"/>
    <xf numFmtId="0" fontId="55" fillId="33" borderId="5" xfId="0" applyFont="1" applyFill="1" applyBorder="1" applyAlignment="1">
      <alignment horizontal="center"/>
    </xf>
    <xf numFmtId="0" fontId="16" fillId="50" borderId="5" xfId="0" applyFont="1" applyFill="1" applyBorder="1" applyAlignment="1">
      <alignment horizontal="center"/>
    </xf>
    <xf numFmtId="0" fontId="16" fillId="15" borderId="5" xfId="0" applyFont="1" applyFill="1" applyBorder="1" applyAlignment="1">
      <alignment horizontal="center"/>
    </xf>
    <xf numFmtId="0" fontId="16" fillId="15" borderId="11" xfId="0" applyFont="1" applyFill="1" applyBorder="1" applyAlignment="1">
      <alignment horizontal="center"/>
    </xf>
    <xf numFmtId="0" fontId="56" fillId="26" borderId="11" xfId="0" applyFont="1" applyFill="1" applyBorder="1" applyAlignment="1">
      <alignment horizontal="center"/>
    </xf>
    <xf numFmtId="0" fontId="48" fillId="18" borderId="11" xfId="0" applyFont="1" applyFill="1" applyBorder="1" applyAlignment="1">
      <alignment horizontal="center"/>
    </xf>
    <xf numFmtId="0" fontId="56" fillId="33" borderId="5" xfId="0" applyFont="1" applyFill="1" applyBorder="1" applyAlignment="1">
      <alignment horizontal="center"/>
    </xf>
    <xf numFmtId="0" fontId="56" fillId="50" borderId="5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17" borderId="7" xfId="0" applyFont="1" applyFill="1" applyBorder="1"/>
    <xf numFmtId="0" fontId="16" fillId="36" borderId="1" xfId="0" applyFont="1" applyFill="1" applyBorder="1"/>
    <xf numFmtId="0" fontId="16" fillId="36" borderId="7" xfId="0" applyFont="1" applyFill="1" applyBorder="1"/>
    <xf numFmtId="0" fontId="4" fillId="38" borderId="1" xfId="0" applyFont="1" applyFill="1" applyBorder="1" applyAlignment="1">
      <alignment horizontal="center"/>
    </xf>
    <xf numFmtId="0" fontId="4" fillId="38" borderId="3" xfId="0" applyFont="1" applyFill="1" applyBorder="1" applyAlignment="1">
      <alignment horizontal="center"/>
    </xf>
    <xf numFmtId="0" fontId="4" fillId="38" borderId="5" xfId="0" applyFont="1" applyFill="1" applyBorder="1" applyAlignment="1">
      <alignment horizontal="center"/>
    </xf>
    <xf numFmtId="0" fontId="4" fillId="27" borderId="2" xfId="0" applyFont="1" applyFill="1" applyBorder="1" applyAlignment="1">
      <alignment horizontal="center"/>
    </xf>
    <xf numFmtId="0" fontId="4" fillId="27" borderId="24" xfId="0" applyFont="1" applyFill="1" applyBorder="1" applyAlignment="1">
      <alignment horizontal="center"/>
    </xf>
    <xf numFmtId="0" fontId="4" fillId="27" borderId="12" xfId="0" applyFont="1" applyFill="1" applyBorder="1" applyAlignment="1">
      <alignment horizontal="center"/>
    </xf>
    <xf numFmtId="0" fontId="4" fillId="38" borderId="8" xfId="0" applyFont="1" applyFill="1" applyBorder="1" applyAlignment="1">
      <alignment horizontal="center"/>
    </xf>
    <xf numFmtId="0" fontId="4" fillId="38" borderId="9" xfId="0" applyFont="1" applyFill="1" applyBorder="1" applyAlignment="1">
      <alignment horizontal="center"/>
    </xf>
    <xf numFmtId="0" fontId="4" fillId="38" borderId="2" xfId="0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/>
    </xf>
    <xf numFmtId="0" fontId="57" fillId="26" borderId="11" xfId="0" applyFont="1" applyFill="1" applyBorder="1" applyAlignment="1">
      <alignment horizontal="center" textRotation="90"/>
    </xf>
    <xf numFmtId="0" fontId="59" fillId="25" borderId="8" xfId="0" applyFont="1" applyFill="1" applyBorder="1" applyAlignment="1">
      <alignment horizontal="center"/>
    </xf>
    <xf numFmtId="0" fontId="70" fillId="20" borderId="1" xfId="0" applyFont="1" applyFill="1" applyBorder="1" applyAlignment="1">
      <alignment horizontal="center"/>
    </xf>
    <xf numFmtId="0" fontId="54" fillId="44" borderId="1" xfId="0" applyFont="1" applyFill="1" applyBorder="1" applyAlignment="1">
      <alignment horizontal="center"/>
    </xf>
    <xf numFmtId="0" fontId="0" fillId="27" borderId="0" xfId="0" applyFill="1"/>
    <xf numFmtId="0" fontId="9" fillId="25" borderId="30" xfId="0" applyFont="1" applyFill="1" applyBorder="1" applyAlignment="1">
      <alignment horizontal="right"/>
    </xf>
    <xf numFmtId="164" fontId="3" fillId="0" borderId="0" xfId="0" applyNumberFormat="1" applyFont="1"/>
    <xf numFmtId="0" fontId="3" fillId="0" borderId="5" xfId="0" applyFont="1" applyBorder="1"/>
    <xf numFmtId="0" fontId="0" fillId="17" borderId="2" xfId="0" applyFill="1" applyBorder="1" applyAlignment="1">
      <alignment textRotation="90"/>
    </xf>
    <xf numFmtId="0" fontId="3" fillId="15" borderId="10" xfId="0" applyFont="1" applyFill="1" applyBorder="1" applyAlignment="1">
      <alignment horizontal="center"/>
    </xf>
    <xf numFmtId="0" fontId="4" fillId="14" borderId="0" xfId="0" applyFont="1" applyFill="1"/>
    <xf numFmtId="0" fontId="72" fillId="16" borderId="5" xfId="0" applyFont="1" applyFill="1" applyBorder="1" applyAlignment="1">
      <alignment horizontal="center"/>
    </xf>
    <xf numFmtId="0" fontId="72" fillId="16" borderId="1" xfId="0" applyFont="1" applyFill="1" applyBorder="1" applyAlignment="1">
      <alignment horizontal="center"/>
    </xf>
    <xf numFmtId="0" fontId="70" fillId="16" borderId="1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9" fillId="24" borderId="0" xfId="0" applyFont="1" applyFill="1" applyAlignment="1">
      <alignment horizontal="center"/>
    </xf>
    <xf numFmtId="0" fontId="9" fillId="26" borderId="0" xfId="0" applyFont="1" applyFill="1" applyAlignment="1">
      <alignment horizontal="center"/>
    </xf>
    <xf numFmtId="0" fontId="2" fillId="14" borderId="4" xfId="0" applyFont="1" applyFill="1" applyBorder="1" applyAlignment="1">
      <alignment horizontal="center"/>
    </xf>
    <xf numFmtId="0" fontId="4" fillId="28" borderId="5" xfId="0" applyFont="1" applyFill="1" applyBorder="1" applyAlignment="1">
      <alignment horizontal="center" textRotation="90"/>
    </xf>
    <xf numFmtId="0" fontId="6" fillId="27" borderId="7" xfId="0" applyFont="1" applyFill="1" applyBorder="1" applyAlignment="1">
      <alignment horizontal="center"/>
    </xf>
    <xf numFmtId="0" fontId="4" fillId="28" borderId="1" xfId="0" applyFont="1" applyFill="1" applyBorder="1" applyAlignment="1">
      <alignment horizontal="center" textRotation="90"/>
    </xf>
    <xf numFmtId="0" fontId="4" fillId="28" borderId="7" xfId="0" applyFont="1" applyFill="1" applyBorder="1" applyAlignment="1">
      <alignment horizontal="center" textRotation="90"/>
    </xf>
    <xf numFmtId="0" fontId="72" fillId="26" borderId="11" xfId="0" applyFont="1" applyFill="1" applyBorder="1" applyAlignment="1">
      <alignment horizontal="center" textRotation="90"/>
    </xf>
    <xf numFmtId="0" fontId="13" fillId="28" borderId="4" xfId="0" applyFont="1" applyFill="1" applyBorder="1"/>
    <xf numFmtId="0" fontId="74" fillId="14" borderId="4" xfId="0" applyFont="1" applyFill="1" applyBorder="1" applyAlignment="1">
      <alignment horizontal="center"/>
    </xf>
    <xf numFmtId="0" fontId="74" fillId="21" borderId="4" xfId="0" applyFont="1" applyFill="1" applyBorder="1" applyAlignment="1">
      <alignment horizontal="center"/>
    </xf>
    <xf numFmtId="0" fontId="9" fillId="27" borderId="1" xfId="0" applyFont="1" applyFill="1" applyBorder="1" applyAlignment="1">
      <alignment horizontal="center"/>
    </xf>
    <xf numFmtId="0" fontId="4" fillId="27" borderId="7" xfId="0" applyFont="1" applyFill="1" applyBorder="1" applyAlignment="1">
      <alignment horizontal="left"/>
    </xf>
    <xf numFmtId="0" fontId="13" fillId="0" borderId="0" xfId="0" applyFont="1" applyAlignment="1">
      <alignment wrapText="1"/>
    </xf>
    <xf numFmtId="0" fontId="53" fillId="0" borderId="0" xfId="0" applyFont="1" applyAlignment="1">
      <alignment horizontal="center"/>
    </xf>
    <xf numFmtId="0" fontId="9" fillId="17" borderId="1" xfId="0" applyFont="1" applyFill="1" applyBorder="1" applyAlignment="1">
      <alignment textRotation="90"/>
    </xf>
    <xf numFmtId="0" fontId="0" fillId="18" borderId="1" xfId="0" applyFill="1" applyBorder="1" applyAlignment="1">
      <alignment textRotation="90"/>
    </xf>
    <xf numFmtId="0" fontId="9" fillId="18" borderId="1" xfId="0" applyFont="1" applyFill="1" applyBorder="1" applyAlignment="1">
      <alignment textRotation="90"/>
    </xf>
    <xf numFmtId="0" fontId="54" fillId="29" borderId="13" xfId="0" applyFont="1" applyFill="1" applyBorder="1" applyAlignment="1">
      <alignment horizontal="center"/>
    </xf>
    <xf numFmtId="0" fontId="4" fillId="29" borderId="11" xfId="0" applyFont="1" applyFill="1" applyBorder="1" applyAlignment="1">
      <alignment horizontal="center"/>
    </xf>
    <xf numFmtId="0" fontId="54" fillId="29" borderId="11" xfId="0" applyFont="1" applyFill="1" applyBorder="1" applyAlignment="1">
      <alignment horizontal="center"/>
    </xf>
    <xf numFmtId="2" fontId="3" fillId="0" borderId="1" xfId="0" applyNumberFormat="1" applyFont="1" applyBorder="1"/>
    <xf numFmtId="0" fontId="53" fillId="34" borderId="5" xfId="0" applyFont="1" applyFill="1" applyBorder="1" applyAlignment="1">
      <alignment horizontal="center" textRotation="90"/>
    </xf>
    <xf numFmtId="0" fontId="34" fillId="32" borderId="11" xfId="0" applyFont="1" applyFill="1" applyBorder="1"/>
    <xf numFmtId="0" fontId="34" fillId="32" borderId="11" xfId="0" applyFont="1" applyFill="1" applyBorder="1" applyAlignment="1">
      <alignment horizontal="center"/>
    </xf>
    <xf numFmtId="0" fontId="13" fillId="14" borderId="11" xfId="0" applyFont="1" applyFill="1" applyBorder="1" applyAlignment="1">
      <alignment horizontal="center" textRotation="90"/>
    </xf>
    <xf numFmtId="0" fontId="9" fillId="15" borderId="1" xfId="0" applyFont="1" applyFill="1" applyBorder="1" applyAlignment="1">
      <alignment textRotation="90"/>
    </xf>
    <xf numFmtId="0" fontId="9" fillId="15" borderId="7" xfId="0" applyFont="1" applyFill="1" applyBorder="1" applyAlignment="1">
      <alignment textRotation="90"/>
    </xf>
    <xf numFmtId="0" fontId="4" fillId="28" borderId="1" xfId="0" applyFont="1" applyFill="1" applyBorder="1"/>
    <xf numFmtId="0" fontId="53" fillId="25" borderId="1" xfId="0" applyFont="1" applyFill="1" applyBorder="1"/>
    <xf numFmtId="0" fontId="14" fillId="0" borderId="8" xfId="0" applyFont="1" applyBorder="1" applyAlignment="1">
      <alignment horizontal="left"/>
    </xf>
    <xf numFmtId="0" fontId="14" fillId="0" borderId="5" xfId="0" applyFont="1" applyBorder="1" applyAlignment="1">
      <alignment wrapText="1"/>
    </xf>
    <xf numFmtId="0" fontId="14" fillId="0" borderId="8" xfId="0" applyFont="1" applyBorder="1"/>
    <xf numFmtId="0" fontId="13" fillId="30" borderId="4" xfId="0" applyFont="1" applyFill="1" applyBorder="1" applyAlignment="1">
      <alignment horizontal="center"/>
    </xf>
    <xf numFmtId="0" fontId="53" fillId="30" borderId="5" xfId="0" applyFont="1" applyFill="1" applyBorder="1" applyAlignment="1">
      <alignment horizontal="center"/>
    </xf>
    <xf numFmtId="0" fontId="14" fillId="30" borderId="1" xfId="0" applyFont="1" applyFill="1" applyBorder="1" applyAlignment="1">
      <alignment horizontal="center" textRotation="90"/>
    </xf>
    <xf numFmtId="0" fontId="14" fillId="30" borderId="5" xfId="0" applyFont="1" applyFill="1" applyBorder="1" applyAlignment="1">
      <alignment horizontal="center" textRotation="90"/>
    </xf>
    <xf numFmtId="0" fontId="3" fillId="30" borderId="5" xfId="0" applyFont="1" applyFill="1" applyBorder="1" applyAlignment="1">
      <alignment horizontal="center"/>
    </xf>
    <xf numFmtId="0" fontId="3" fillId="30" borderId="1" xfId="0" applyFont="1" applyFill="1" applyBorder="1" applyAlignment="1">
      <alignment horizontal="center"/>
    </xf>
    <xf numFmtId="0" fontId="13" fillId="47" borderId="4" xfId="0" applyFont="1" applyFill="1" applyBorder="1" applyAlignment="1">
      <alignment horizontal="center"/>
    </xf>
    <xf numFmtId="0" fontId="14" fillId="30" borderId="8" xfId="0" applyFont="1" applyFill="1" applyBorder="1" applyAlignment="1">
      <alignment horizontal="center"/>
    </xf>
    <xf numFmtId="0" fontId="55" fillId="30" borderId="1" xfId="0" applyFont="1" applyFill="1" applyBorder="1" applyAlignment="1">
      <alignment horizontal="center"/>
    </xf>
    <xf numFmtId="0" fontId="14" fillId="47" borderId="5" xfId="0" applyFont="1" applyFill="1" applyBorder="1" applyAlignment="1">
      <alignment horizontal="center" textRotation="90"/>
    </xf>
    <xf numFmtId="0" fontId="15" fillId="47" borderId="7" xfId="0" applyFont="1" applyFill="1" applyBorder="1" applyAlignment="1">
      <alignment horizontal="center"/>
    </xf>
    <xf numFmtId="0" fontId="15" fillId="30" borderId="1" xfId="0" applyFont="1" applyFill="1" applyBorder="1" applyAlignment="1">
      <alignment horizontal="center"/>
    </xf>
    <xf numFmtId="0" fontId="15" fillId="30" borderId="7" xfId="0" applyFont="1" applyFill="1" applyBorder="1" applyAlignment="1">
      <alignment horizontal="center"/>
    </xf>
    <xf numFmtId="0" fontId="9" fillId="14" borderId="1" xfId="0" applyFont="1" applyFill="1" applyBorder="1" applyAlignment="1">
      <alignment textRotation="90"/>
    </xf>
    <xf numFmtId="0" fontId="16" fillId="20" borderId="11" xfId="0" applyFont="1" applyFill="1" applyBorder="1" applyAlignment="1">
      <alignment horizontal="center" textRotation="90"/>
    </xf>
    <xf numFmtId="0" fontId="13" fillId="20" borderId="11" xfId="0" applyFont="1" applyFill="1" applyBorder="1" applyAlignment="1">
      <alignment horizontal="center" textRotation="90"/>
    </xf>
    <xf numFmtId="0" fontId="16" fillId="45" borderId="11" xfId="0" applyFont="1" applyFill="1" applyBorder="1" applyAlignment="1">
      <alignment horizontal="center" textRotation="90"/>
    </xf>
    <xf numFmtId="0" fontId="13" fillId="45" borderId="11" xfId="0" applyFont="1" applyFill="1" applyBorder="1" applyAlignment="1">
      <alignment horizontal="center" textRotation="90"/>
    </xf>
    <xf numFmtId="0" fontId="52" fillId="46" borderId="11" xfId="0" applyFont="1" applyFill="1" applyBorder="1" applyAlignment="1">
      <alignment horizontal="center" textRotation="90"/>
    </xf>
    <xf numFmtId="0" fontId="55" fillId="46" borderId="11" xfId="0" applyFont="1" applyFill="1" applyBorder="1" applyAlignment="1">
      <alignment horizontal="center"/>
    </xf>
    <xf numFmtId="0" fontId="16" fillId="15" borderId="5" xfId="0" applyFont="1" applyFill="1" applyBorder="1"/>
    <xf numFmtId="0" fontId="16" fillId="15" borderId="11" xfId="0" applyFont="1" applyFill="1" applyBorder="1"/>
    <xf numFmtId="0" fontId="55" fillId="46" borderId="11" xfId="0" applyFont="1" applyFill="1" applyBorder="1"/>
    <xf numFmtId="0" fontId="13" fillId="30" borderId="1" xfId="0" applyFont="1" applyFill="1" applyBorder="1" applyAlignment="1">
      <alignment horizontal="center" textRotation="90"/>
    </xf>
    <xf numFmtId="0" fontId="16" fillId="30" borderId="1" xfId="0" applyFont="1" applyFill="1" applyBorder="1" applyAlignment="1">
      <alignment horizontal="center"/>
    </xf>
    <xf numFmtId="0" fontId="16" fillId="30" borderId="1" xfId="0" applyFont="1" applyFill="1" applyBorder="1"/>
    <xf numFmtId="0" fontId="34" fillId="20" borderId="1" xfId="0" applyFont="1" applyFill="1" applyBorder="1" applyAlignment="1">
      <alignment horizontal="center" textRotation="90"/>
    </xf>
    <xf numFmtId="0" fontId="13" fillId="47" borderId="12" xfId="0" applyFont="1" applyFill="1" applyBorder="1" applyAlignment="1">
      <alignment horizontal="center" textRotation="90"/>
    </xf>
    <xf numFmtId="0" fontId="13" fillId="47" borderId="8" xfId="0" applyFont="1" applyFill="1" applyBorder="1" applyAlignment="1">
      <alignment horizontal="center" textRotation="90"/>
    </xf>
    <xf numFmtId="0" fontId="52" fillId="30" borderId="9" xfId="0" applyFont="1" applyFill="1" applyBorder="1" applyAlignment="1">
      <alignment horizontal="center"/>
    </xf>
    <xf numFmtId="0" fontId="53" fillId="34" borderId="7" xfId="0" applyFont="1" applyFill="1" applyBorder="1" applyAlignment="1">
      <alignment horizontal="center"/>
    </xf>
    <xf numFmtId="0" fontId="61" fillId="34" borderId="11" xfId="0" applyFont="1" applyFill="1" applyBorder="1" applyAlignment="1">
      <alignment horizontal="center"/>
    </xf>
    <xf numFmtId="0" fontId="53" fillId="34" borderId="11" xfId="0" applyFont="1" applyFill="1" applyBorder="1"/>
    <xf numFmtId="0" fontId="4" fillId="47" borderId="1" xfId="0" applyFont="1" applyFill="1" applyBorder="1" applyAlignment="1">
      <alignment horizontal="center"/>
    </xf>
    <xf numFmtId="0" fontId="4" fillId="30" borderId="1" xfId="0" applyFont="1" applyFill="1" applyBorder="1"/>
    <xf numFmtId="0" fontId="13" fillId="30" borderId="1" xfId="0" applyFont="1" applyFill="1" applyBorder="1" applyAlignment="1">
      <alignment horizontal="center"/>
    </xf>
    <xf numFmtId="0" fontId="13" fillId="30" borderId="5" xfId="0" applyFont="1" applyFill="1" applyBorder="1" applyAlignment="1">
      <alignment horizontal="center"/>
    </xf>
    <xf numFmtId="0" fontId="13" fillId="35" borderId="2" xfId="0" applyFont="1" applyFill="1" applyBorder="1" applyAlignment="1">
      <alignment horizontal="center" textRotation="90"/>
    </xf>
    <xf numFmtId="0" fontId="13" fillId="35" borderId="12" xfId="0" applyFont="1" applyFill="1" applyBorder="1" applyAlignment="1">
      <alignment horizontal="center" textRotation="90"/>
    </xf>
    <xf numFmtId="0" fontId="13" fillId="35" borderId="1" xfId="0" applyFont="1" applyFill="1" applyBorder="1" applyAlignment="1">
      <alignment horizontal="center"/>
    </xf>
    <xf numFmtId="0" fontId="13" fillId="35" borderId="7" xfId="0" applyFont="1" applyFill="1" applyBorder="1" applyAlignment="1">
      <alignment horizontal="center"/>
    </xf>
    <xf numFmtId="0" fontId="52" fillId="46" borderId="7" xfId="0" applyFont="1" applyFill="1" applyBorder="1" applyAlignment="1">
      <alignment horizontal="center"/>
    </xf>
    <xf numFmtId="0" fontId="13" fillId="35" borderId="5" xfId="0" applyFont="1" applyFill="1" applyBorder="1" applyAlignment="1">
      <alignment horizontal="center"/>
    </xf>
    <xf numFmtId="0" fontId="13" fillId="35" borderId="11" xfId="0" applyFont="1" applyFill="1" applyBorder="1" applyAlignment="1">
      <alignment horizontal="center"/>
    </xf>
    <xf numFmtId="0" fontId="52" fillId="46" borderId="11" xfId="0" applyFont="1" applyFill="1" applyBorder="1" applyAlignment="1">
      <alignment horizontal="center"/>
    </xf>
    <xf numFmtId="0" fontId="13" fillId="35" borderId="8" xfId="0" applyFont="1" applyFill="1" applyBorder="1" applyAlignment="1">
      <alignment horizontal="center" textRotation="90"/>
    </xf>
    <xf numFmtId="0" fontId="24" fillId="0" borderId="1" xfId="0" applyFont="1" applyBorder="1" applyAlignment="1">
      <alignment wrapText="1"/>
    </xf>
    <xf numFmtId="0" fontId="24" fillId="0" borderId="5" xfId="0" applyFont="1" applyBorder="1" applyAlignment="1">
      <alignment wrapText="1"/>
    </xf>
    <xf numFmtId="0" fontId="24" fillId="0" borderId="5" xfId="0" applyFont="1" applyBorder="1"/>
    <xf numFmtId="0" fontId="14" fillId="46" borderId="1" xfId="0" applyFont="1" applyFill="1" applyBorder="1" applyAlignment="1">
      <alignment horizontal="center"/>
    </xf>
    <xf numFmtId="0" fontId="13" fillId="35" borderId="1" xfId="0" applyFont="1" applyFill="1" applyBorder="1" applyAlignment="1">
      <alignment horizontal="center" textRotation="90"/>
    </xf>
    <xf numFmtId="0" fontId="13" fillId="32" borderId="12" xfId="0" applyFont="1" applyFill="1" applyBorder="1" applyAlignment="1">
      <alignment horizontal="center" textRotation="90"/>
    </xf>
    <xf numFmtId="0" fontId="9" fillId="33" borderId="1" xfId="0" applyFont="1" applyFill="1" applyBorder="1"/>
    <xf numFmtId="0" fontId="0" fillId="33" borderId="1" xfId="0" applyFill="1" applyBorder="1"/>
    <xf numFmtId="0" fontId="53" fillId="20" borderId="1" xfId="0" applyFont="1" applyFill="1" applyBorder="1" applyAlignment="1">
      <alignment horizontal="center"/>
    </xf>
    <xf numFmtId="0" fontId="53" fillId="20" borderId="1" xfId="0" applyFont="1" applyFill="1" applyBorder="1"/>
    <xf numFmtId="0" fontId="13" fillId="35" borderId="5" xfId="0" applyFont="1" applyFill="1" applyBorder="1" applyAlignment="1">
      <alignment horizontal="center" textRotation="90"/>
    </xf>
    <xf numFmtId="0" fontId="13" fillId="35" borderId="11" xfId="0" applyFont="1" applyFill="1" applyBorder="1" applyAlignment="1">
      <alignment horizontal="center" textRotation="90"/>
    </xf>
    <xf numFmtId="0" fontId="16" fillId="35" borderId="5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16" fillId="35" borderId="5" xfId="0" applyFont="1" applyFill="1" applyBorder="1"/>
    <xf numFmtId="0" fontId="16" fillId="35" borderId="11" xfId="0" applyFont="1" applyFill="1" applyBorder="1"/>
    <xf numFmtId="0" fontId="16" fillId="35" borderId="1" xfId="0" applyFont="1" applyFill="1" applyBorder="1" applyAlignment="1">
      <alignment horizontal="center" textRotation="90"/>
    </xf>
    <xf numFmtId="0" fontId="16" fillId="35" borderId="7" xfId="0" applyFont="1" applyFill="1" applyBorder="1" applyAlignment="1">
      <alignment horizontal="center" textRotation="90"/>
    </xf>
    <xf numFmtId="0" fontId="16" fillId="35" borderId="12" xfId="0" applyFont="1" applyFill="1" applyBorder="1" applyAlignment="1">
      <alignment horizontal="center" textRotation="90"/>
    </xf>
    <xf numFmtId="0" fontId="16" fillId="35" borderId="1" xfId="0" applyFont="1" applyFill="1" applyBorder="1" applyAlignment="1">
      <alignment horizontal="center"/>
    </xf>
    <xf numFmtId="0" fontId="16" fillId="35" borderId="7" xfId="0" applyFont="1" applyFill="1" applyBorder="1" applyAlignment="1">
      <alignment horizontal="center"/>
    </xf>
    <xf numFmtId="0" fontId="16" fillId="47" borderId="11" xfId="0" applyFont="1" applyFill="1" applyBorder="1" applyAlignment="1">
      <alignment horizontal="center" textRotation="90"/>
    </xf>
    <xf numFmtId="0" fontId="16" fillId="32" borderId="4" xfId="0" applyFont="1" applyFill="1" applyBorder="1" applyAlignment="1">
      <alignment horizontal="center"/>
    </xf>
    <xf numFmtId="0" fontId="16" fillId="32" borderId="5" xfId="0" applyFont="1" applyFill="1" applyBorder="1" applyAlignment="1">
      <alignment horizontal="center" textRotation="90"/>
    </xf>
    <xf numFmtId="0" fontId="16" fillId="32" borderId="11" xfId="0" applyFont="1" applyFill="1" applyBorder="1" applyAlignment="1">
      <alignment horizontal="center" textRotation="90"/>
    </xf>
    <xf numFmtId="0" fontId="15" fillId="33" borderId="1" xfId="0" applyFont="1" applyFill="1" applyBorder="1" applyAlignment="1">
      <alignment horizontal="center"/>
    </xf>
    <xf numFmtId="0" fontId="16" fillId="33" borderId="1" xfId="0" applyFont="1" applyFill="1" applyBorder="1" applyAlignment="1">
      <alignment horizontal="center"/>
    </xf>
    <xf numFmtId="0" fontId="75" fillId="0" borderId="0" xfId="0" applyFont="1" applyAlignment="1">
      <alignment horizontal="left"/>
    </xf>
    <xf numFmtId="0" fontId="0" fillId="33" borderId="4" xfId="0" applyFill="1" applyBorder="1" applyAlignment="1">
      <alignment horizontal="center"/>
    </xf>
    <xf numFmtId="0" fontId="33" fillId="0" borderId="1" xfId="0" applyFont="1" applyBorder="1"/>
    <xf numFmtId="0" fontId="21" fillId="0" borderId="1" xfId="0" applyFont="1" applyBorder="1"/>
    <xf numFmtId="0" fontId="9" fillId="15" borderId="12" xfId="0" applyFont="1" applyFill="1" applyBorder="1" applyAlignment="1">
      <alignment horizontal="center" textRotation="90"/>
    </xf>
    <xf numFmtId="0" fontId="9" fillId="14" borderId="1" xfId="0" applyFont="1" applyFill="1" applyBorder="1"/>
    <xf numFmtId="0" fontId="76" fillId="25" borderId="4" xfId="0" applyFont="1" applyFill="1" applyBorder="1" applyAlignment="1">
      <alignment horizontal="center"/>
    </xf>
    <xf numFmtId="0" fontId="54" fillId="25" borderId="1" xfId="0" applyFont="1" applyFill="1" applyBorder="1" applyAlignment="1">
      <alignment horizontal="center" textRotation="90"/>
    </xf>
    <xf numFmtId="0" fontId="53" fillId="25" borderId="1" xfId="0" applyFont="1" applyFill="1" applyBorder="1" applyAlignment="1">
      <alignment horizontal="center" textRotation="90"/>
    </xf>
    <xf numFmtId="0" fontId="13" fillId="14" borderId="1" xfId="0" applyFont="1" applyFill="1" applyBorder="1"/>
    <xf numFmtId="0" fontId="52" fillId="0" borderId="0" xfId="0" applyFont="1" applyAlignment="1">
      <alignment horizontal="center"/>
    </xf>
    <xf numFmtId="0" fontId="0" fillId="18" borderId="1" xfId="0" applyFill="1" applyBorder="1"/>
    <xf numFmtId="0" fontId="0" fillId="18" borderId="5" xfId="0" applyFill="1" applyBorder="1"/>
    <xf numFmtId="0" fontId="70" fillId="42" borderId="1" xfId="0" applyFont="1" applyFill="1" applyBorder="1" applyAlignment="1">
      <alignment horizontal="center"/>
    </xf>
    <xf numFmtId="0" fontId="77" fillId="0" borderId="1" xfId="0" applyFont="1" applyBorder="1"/>
    <xf numFmtId="0" fontId="16" fillId="47" borderId="7" xfId="0" applyFont="1" applyFill="1" applyBorder="1" applyAlignment="1">
      <alignment horizontal="center"/>
    </xf>
    <xf numFmtId="0" fontId="13" fillId="47" borderId="7" xfId="0" applyFont="1" applyFill="1" applyBorder="1" applyAlignment="1">
      <alignment horizontal="center"/>
    </xf>
    <xf numFmtId="0" fontId="4" fillId="27" borderId="1" xfId="0" applyFont="1" applyFill="1" applyBorder="1" applyAlignment="1" applyProtection="1">
      <alignment horizontal="center"/>
      <protection locked="0"/>
    </xf>
    <xf numFmtId="0" fontId="59" fillId="25" borderId="1" xfId="0" applyFont="1" applyFill="1" applyBorder="1" applyAlignment="1">
      <alignment horizontal="center"/>
    </xf>
    <xf numFmtId="0" fontId="72" fillId="27" borderId="1" xfId="0" applyFont="1" applyFill="1" applyBorder="1" applyAlignment="1">
      <alignment horizontal="center"/>
    </xf>
    <xf numFmtId="0" fontId="3" fillId="28" borderId="5" xfId="0" applyFont="1" applyFill="1" applyBorder="1" applyAlignment="1">
      <alignment horizontal="center"/>
    </xf>
    <xf numFmtId="0" fontId="3" fillId="28" borderId="11" xfId="0" applyFont="1" applyFill="1" applyBorder="1" applyAlignment="1">
      <alignment horizontal="center"/>
    </xf>
    <xf numFmtId="0" fontId="4" fillId="28" borderId="2" xfId="0" applyFont="1" applyFill="1" applyBorder="1" applyAlignment="1">
      <alignment horizontal="center"/>
    </xf>
    <xf numFmtId="0" fontId="4" fillId="28" borderId="12" xfId="0" applyFont="1" applyFill="1" applyBorder="1" applyAlignment="1">
      <alignment horizontal="center"/>
    </xf>
    <xf numFmtId="0" fontId="4" fillId="28" borderId="8" xfId="0" applyFont="1" applyFill="1" applyBorder="1" applyAlignment="1">
      <alignment horizontal="center"/>
    </xf>
    <xf numFmtId="0" fontId="4" fillId="28" borderId="14" xfId="0" applyFont="1" applyFill="1" applyBorder="1" applyAlignment="1">
      <alignment horizontal="center"/>
    </xf>
    <xf numFmtId="0" fontId="9" fillId="22" borderId="9" xfId="0" applyFont="1" applyFill="1" applyBorder="1" applyAlignment="1">
      <alignment textRotation="90"/>
    </xf>
    <xf numFmtId="0" fontId="29" fillId="28" borderId="3" xfId="0" applyFont="1" applyFill="1" applyBorder="1"/>
    <xf numFmtId="0" fontId="29" fillId="28" borderId="13" xfId="0" applyFont="1" applyFill="1" applyBorder="1"/>
    <xf numFmtId="0" fontId="13" fillId="30" borderId="0" xfId="0" applyFont="1" applyFill="1"/>
    <xf numFmtId="0" fontId="51" fillId="30" borderId="8" xfId="0" applyFont="1" applyFill="1" applyBorder="1" applyAlignment="1">
      <alignment horizontal="center" textRotation="90"/>
    </xf>
    <xf numFmtId="0" fontId="54" fillId="30" borderId="1" xfId="0" applyFont="1" applyFill="1" applyBorder="1" applyAlignment="1">
      <alignment horizontal="center"/>
    </xf>
    <xf numFmtId="0" fontId="54" fillId="30" borderId="7" xfId="0" applyFont="1" applyFill="1" applyBorder="1" applyAlignment="1">
      <alignment horizontal="center"/>
    </xf>
    <xf numFmtId="0" fontId="54" fillId="47" borderId="7" xfId="0" applyFont="1" applyFill="1" applyBorder="1" applyAlignment="1">
      <alignment horizontal="center"/>
    </xf>
    <xf numFmtId="0" fontId="13" fillId="30" borderId="5" xfId="0" applyFont="1" applyFill="1" applyBorder="1" applyAlignment="1">
      <alignment horizontal="center" textRotation="90"/>
    </xf>
    <xf numFmtId="0" fontId="61" fillId="30" borderId="3" xfId="0" applyFont="1" applyFill="1" applyBorder="1" applyAlignment="1">
      <alignment horizontal="center"/>
    </xf>
    <xf numFmtId="0" fontId="61" fillId="30" borderId="1" xfId="0" applyFont="1" applyFill="1" applyBorder="1" applyAlignment="1">
      <alignment horizontal="center"/>
    </xf>
    <xf numFmtId="0" fontId="13" fillId="30" borderId="12" xfId="0" applyFont="1" applyFill="1" applyBorder="1" applyAlignment="1">
      <alignment horizontal="center" textRotation="90"/>
    </xf>
    <xf numFmtId="0" fontId="61" fillId="30" borderId="0" xfId="0" applyFont="1" applyFill="1" applyAlignment="1">
      <alignment horizontal="center"/>
    </xf>
    <xf numFmtId="0" fontId="52" fillId="30" borderId="8" xfId="0" applyFont="1" applyFill="1" applyBorder="1" applyAlignment="1">
      <alignment horizontal="center"/>
    </xf>
    <xf numFmtId="0" fontId="56" fillId="47" borderId="7" xfId="0" applyFont="1" applyFill="1" applyBorder="1" applyAlignment="1">
      <alignment horizontal="center"/>
    </xf>
    <xf numFmtId="0" fontId="56" fillId="30" borderId="1" xfId="0" applyFont="1" applyFill="1" applyBorder="1" applyAlignment="1">
      <alignment horizontal="center"/>
    </xf>
    <xf numFmtId="0" fontId="55" fillId="47" borderId="11" xfId="0" applyFont="1" applyFill="1" applyBorder="1" applyAlignment="1">
      <alignment horizontal="center" textRotation="90"/>
    </xf>
    <xf numFmtId="0" fontId="58" fillId="30" borderId="1" xfId="0" applyFont="1" applyFill="1" applyBorder="1" applyAlignment="1">
      <alignment horizontal="center"/>
    </xf>
    <xf numFmtId="0" fontId="9" fillId="40" borderId="1" xfId="0" applyFont="1" applyFill="1" applyBorder="1" applyAlignment="1">
      <alignment textRotation="90"/>
    </xf>
    <xf numFmtId="0" fontId="14" fillId="30" borderId="0" xfId="0" applyFont="1" applyFill="1" applyAlignment="1">
      <alignment horizontal="center"/>
    </xf>
    <xf numFmtId="0" fontId="16" fillId="30" borderId="7" xfId="0" applyFont="1" applyFill="1" applyBorder="1" applyAlignment="1">
      <alignment horizontal="center"/>
    </xf>
    <xf numFmtId="0" fontId="14" fillId="40" borderId="5" xfId="0" applyFont="1" applyFill="1" applyBorder="1" applyAlignment="1">
      <alignment horizontal="center" textRotation="90"/>
    </xf>
    <xf numFmtId="0" fontId="15" fillId="40" borderId="1" xfId="0" applyFont="1" applyFill="1" applyBorder="1" applyAlignment="1">
      <alignment horizontal="center"/>
    </xf>
    <xf numFmtId="0" fontId="15" fillId="40" borderId="1" xfId="0" applyFont="1" applyFill="1" applyBorder="1"/>
    <xf numFmtId="0" fontId="13" fillId="47" borderId="11" xfId="0" applyFont="1" applyFill="1" applyBorder="1" applyAlignment="1">
      <alignment horizontal="center" textRotation="90"/>
    </xf>
    <xf numFmtId="0" fontId="52" fillId="30" borderId="3" xfId="0" applyFont="1" applyFill="1" applyBorder="1" applyAlignment="1">
      <alignment horizontal="center"/>
    </xf>
    <xf numFmtId="0" fontId="4" fillId="30" borderId="3" xfId="0" applyFont="1" applyFill="1" applyBorder="1" applyAlignment="1">
      <alignment horizontal="center"/>
    </xf>
    <xf numFmtId="0" fontId="16" fillId="47" borderId="12" xfId="0" applyFont="1" applyFill="1" applyBorder="1" applyAlignment="1">
      <alignment horizontal="center" textRotation="90"/>
    </xf>
    <xf numFmtId="0" fontId="16" fillId="47" borderId="8" xfId="0" applyFont="1" applyFill="1" applyBorder="1" applyAlignment="1">
      <alignment horizontal="center" textRotation="90"/>
    </xf>
    <xf numFmtId="0" fontId="15" fillId="30" borderId="3" xfId="0" applyFont="1" applyFill="1" applyBorder="1" applyAlignment="1">
      <alignment horizontal="center"/>
    </xf>
    <xf numFmtId="0" fontId="52" fillId="47" borderId="0" xfId="0" applyFont="1" applyFill="1" applyAlignment="1">
      <alignment horizontal="center"/>
    </xf>
    <xf numFmtId="0" fontId="13" fillId="30" borderId="1" xfId="0" applyFont="1" applyFill="1" applyBorder="1"/>
    <xf numFmtId="0" fontId="13" fillId="47" borderId="11" xfId="0" applyFont="1" applyFill="1" applyBorder="1" applyAlignment="1">
      <alignment horizontal="center"/>
    </xf>
    <xf numFmtId="0" fontId="13" fillId="30" borderId="11" xfId="0" applyFont="1" applyFill="1" applyBorder="1" applyAlignment="1">
      <alignment horizontal="center"/>
    </xf>
    <xf numFmtId="0" fontId="13" fillId="47" borderId="1" xfId="0" applyFont="1" applyFill="1" applyBorder="1" applyAlignment="1">
      <alignment horizontal="center"/>
    </xf>
    <xf numFmtId="0" fontId="14" fillId="46" borderId="11" xfId="0" applyFont="1" applyFill="1" applyBorder="1" applyAlignment="1">
      <alignment horizontal="center"/>
    </xf>
    <xf numFmtId="0" fontId="13" fillId="46" borderId="11" xfId="0" applyFont="1" applyFill="1" applyBorder="1" applyAlignment="1">
      <alignment horizontal="center"/>
    </xf>
    <xf numFmtId="0" fontId="3" fillId="27" borderId="5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4" fillId="16" borderId="11" xfId="0" applyFont="1" applyFill="1" applyBorder="1" applyAlignment="1">
      <alignment horizontal="center"/>
    </xf>
    <xf numFmtId="0" fontId="53" fillId="25" borderId="11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center"/>
    </xf>
    <xf numFmtId="0" fontId="4" fillId="30" borderId="11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54" fillId="30" borderId="11" xfId="0" applyFont="1" applyFill="1" applyBorder="1" applyAlignment="1">
      <alignment horizontal="center"/>
    </xf>
    <xf numFmtId="0" fontId="4" fillId="42" borderId="11" xfId="0" applyFont="1" applyFill="1" applyBorder="1" applyAlignment="1">
      <alignment horizontal="center"/>
    </xf>
    <xf numFmtId="0" fontId="3" fillId="27" borderId="42" xfId="0" applyFont="1" applyFill="1" applyBorder="1" applyAlignment="1">
      <alignment horizontal="center"/>
    </xf>
    <xf numFmtId="0" fontId="3" fillId="27" borderId="43" xfId="0" applyFont="1" applyFill="1" applyBorder="1" applyAlignment="1">
      <alignment horizontal="center"/>
    </xf>
    <xf numFmtId="0" fontId="53" fillId="33" borderId="43" xfId="0" applyFont="1" applyFill="1" applyBorder="1" applyAlignment="1">
      <alignment horizontal="center"/>
    </xf>
    <xf numFmtId="0" fontId="4" fillId="16" borderId="43" xfId="0" applyFont="1" applyFill="1" applyBorder="1" applyAlignment="1">
      <alignment horizontal="center"/>
    </xf>
    <xf numFmtId="0" fontId="53" fillId="25" borderId="43" xfId="0" applyFont="1" applyFill="1" applyBorder="1" applyAlignment="1">
      <alignment horizontal="center"/>
    </xf>
    <xf numFmtId="0" fontId="4" fillId="17" borderId="43" xfId="0" applyFont="1" applyFill="1" applyBorder="1" applyAlignment="1">
      <alignment horizontal="center"/>
    </xf>
    <xf numFmtId="0" fontId="53" fillId="40" borderId="44" xfId="0" applyFont="1" applyFill="1" applyBorder="1" applyAlignment="1">
      <alignment horizontal="center"/>
    </xf>
    <xf numFmtId="0" fontId="4" fillId="17" borderId="44" xfId="0" applyFont="1" applyFill="1" applyBorder="1" applyAlignment="1">
      <alignment horizontal="center"/>
    </xf>
    <xf numFmtId="0" fontId="4" fillId="15" borderId="44" xfId="0" applyFont="1" applyFill="1" applyBorder="1" applyAlignment="1">
      <alignment horizontal="center"/>
    </xf>
    <xf numFmtId="0" fontId="53" fillId="32" borderId="44" xfId="0" applyFont="1" applyFill="1" applyBorder="1" applyAlignment="1">
      <alignment horizontal="center"/>
    </xf>
    <xf numFmtId="0" fontId="4" fillId="27" borderId="43" xfId="0" applyFont="1" applyFill="1" applyBorder="1" applyAlignment="1">
      <alignment horizontal="center"/>
    </xf>
    <xf numFmtId="0" fontId="61" fillId="33" borderId="43" xfId="0" applyFont="1" applyFill="1" applyBorder="1" applyAlignment="1">
      <alignment horizontal="center"/>
    </xf>
    <xf numFmtId="0" fontId="4" fillId="30" borderId="43" xfId="0" applyFont="1" applyFill="1" applyBorder="1" applyAlignment="1">
      <alignment horizontal="center"/>
    </xf>
    <xf numFmtId="0" fontId="54" fillId="33" borderId="43" xfId="0" applyFont="1" applyFill="1" applyBorder="1" applyAlignment="1">
      <alignment horizontal="center"/>
    </xf>
    <xf numFmtId="0" fontId="54" fillId="30" borderId="43" xfId="0" applyFont="1" applyFill="1" applyBorder="1" applyAlignment="1">
      <alignment horizontal="center"/>
    </xf>
    <xf numFmtId="0" fontId="4" fillId="42" borderId="43" xfId="0" applyFont="1" applyFill="1" applyBorder="1" applyAlignment="1">
      <alignment horizontal="center"/>
    </xf>
    <xf numFmtId="0" fontId="3" fillId="0" borderId="42" xfId="0" applyFont="1" applyBorder="1"/>
    <xf numFmtId="0" fontId="13" fillId="0" borderId="45" xfId="0" applyFont="1" applyBorder="1"/>
    <xf numFmtId="0" fontId="0" fillId="14" borderId="10" xfId="0" applyFill="1" applyBorder="1"/>
    <xf numFmtId="0" fontId="19" fillId="14" borderId="10" xfId="0" applyFont="1" applyFill="1" applyBorder="1" applyAlignment="1">
      <alignment horizontal="center"/>
    </xf>
    <xf numFmtId="0" fontId="17" fillId="0" borderId="10" xfId="0" applyFont="1" applyBorder="1"/>
    <xf numFmtId="0" fontId="17" fillId="14" borderId="10" xfId="0" applyFont="1" applyFill="1" applyBorder="1" applyAlignment="1">
      <alignment horizontal="center"/>
    </xf>
    <xf numFmtId="0" fontId="13" fillId="15" borderId="12" xfId="0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8" fillId="0" borderId="9" xfId="0" applyFont="1" applyBorder="1" applyAlignment="1">
      <alignment wrapText="1"/>
    </xf>
    <xf numFmtId="0" fontId="28" fillId="0" borderId="20" xfId="0" applyFont="1" applyBorder="1"/>
    <xf numFmtId="0" fontId="28" fillId="0" borderId="14" xfId="0" applyFont="1" applyBorder="1"/>
    <xf numFmtId="0" fontId="28" fillId="0" borderId="13" xfId="0" applyFont="1" applyBorder="1"/>
    <xf numFmtId="0" fontId="28" fillId="0" borderId="6" xfId="0" applyFont="1" applyBorder="1"/>
    <xf numFmtId="0" fontId="28" fillId="0" borderId="11" xfId="0" applyFont="1" applyBorder="1"/>
    <xf numFmtId="0" fontId="25" fillId="0" borderId="3" xfId="0" applyFont="1" applyBorder="1" applyAlignment="1">
      <alignment horizontal="left" wrapText="1"/>
    </xf>
    <xf numFmtId="0" fontId="25" fillId="0" borderId="4" xfId="0" applyFont="1" applyBorder="1" applyAlignment="1">
      <alignment horizontal="left" wrapText="1"/>
    </xf>
    <xf numFmtId="0" fontId="25" fillId="0" borderId="7" xfId="0" applyFont="1" applyBorder="1" applyAlignment="1">
      <alignment horizontal="left" wrapText="1"/>
    </xf>
    <xf numFmtId="0" fontId="35" fillId="0" borderId="0" xfId="0" applyFont="1" applyAlignment="1">
      <alignment wrapText="1"/>
    </xf>
    <xf numFmtId="0" fontId="60" fillId="0" borderId="10" xfId="0" applyFont="1" applyBorder="1" applyAlignment="1">
      <alignment horizontal="left" wrapText="1"/>
    </xf>
    <xf numFmtId="0" fontId="60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14" fillId="17" borderId="3" xfId="0" applyFont="1" applyFill="1" applyBorder="1" applyAlignment="1">
      <alignment horizontal="center"/>
    </xf>
    <xf numFmtId="0" fontId="14" fillId="17" borderId="7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4" fillId="16" borderId="1" xfId="0" applyFont="1" applyFill="1" applyBorder="1" applyAlignment="1">
      <alignment horizontal="center"/>
    </xf>
    <xf numFmtId="0" fontId="14" fillId="27" borderId="3" xfId="0" applyFont="1" applyFill="1" applyBorder="1" applyAlignment="1">
      <alignment horizontal="center"/>
    </xf>
    <xf numFmtId="0" fontId="14" fillId="27" borderId="7" xfId="0" applyFont="1" applyFill="1" applyBorder="1" applyAlignment="1">
      <alignment horizontal="center"/>
    </xf>
    <xf numFmtId="0" fontId="14" fillId="15" borderId="3" xfId="0" applyFont="1" applyFill="1" applyBorder="1" applyAlignment="1">
      <alignment horizontal="center"/>
    </xf>
    <xf numFmtId="0" fontId="14" fillId="15" borderId="7" xfId="0" applyFont="1" applyFill="1" applyBorder="1" applyAlignment="1">
      <alignment horizontal="center"/>
    </xf>
    <xf numFmtId="0" fontId="14" fillId="28" borderId="3" xfId="0" applyFont="1" applyFill="1" applyBorder="1" applyAlignment="1">
      <alignment horizontal="center"/>
    </xf>
    <xf numFmtId="0" fontId="14" fillId="28" borderId="7" xfId="0" applyFont="1" applyFill="1" applyBorder="1" applyAlignment="1">
      <alignment horizontal="center"/>
    </xf>
    <xf numFmtId="0" fontId="14" fillId="18" borderId="3" xfId="0" applyFont="1" applyFill="1" applyBorder="1" applyAlignment="1">
      <alignment horizontal="center"/>
    </xf>
    <xf numFmtId="0" fontId="14" fillId="18" borderId="7" xfId="0" applyFont="1" applyFill="1" applyBorder="1" applyAlignment="1">
      <alignment horizontal="center"/>
    </xf>
    <xf numFmtId="0" fontId="14" fillId="18" borderId="13" xfId="0" applyFont="1" applyFill="1" applyBorder="1" applyAlignment="1">
      <alignment horizontal="center"/>
    </xf>
    <xf numFmtId="0" fontId="14" fillId="18" borderId="6" xfId="0" applyFont="1" applyFill="1" applyBorder="1" applyAlignment="1">
      <alignment horizontal="center"/>
    </xf>
    <xf numFmtId="0" fontId="14" fillId="17" borderId="13" xfId="0" applyFont="1" applyFill="1" applyBorder="1" applyAlignment="1">
      <alignment horizontal="center"/>
    </xf>
    <xf numFmtId="0" fontId="14" fillId="17" borderId="6" xfId="0" applyFont="1" applyFill="1" applyBorder="1" applyAlignment="1">
      <alignment horizontal="center"/>
    </xf>
    <xf numFmtId="0" fontId="14" fillId="30" borderId="3" xfId="0" applyFont="1" applyFill="1" applyBorder="1" applyAlignment="1">
      <alignment horizontal="center"/>
    </xf>
    <xf numFmtId="0" fontId="14" fillId="30" borderId="4" xfId="0" applyFont="1" applyFill="1" applyBorder="1" applyAlignment="1">
      <alignment horizontal="center"/>
    </xf>
    <xf numFmtId="0" fontId="14" fillId="30" borderId="7" xfId="0" applyFont="1" applyFill="1" applyBorder="1" applyAlignment="1">
      <alignment horizontal="center"/>
    </xf>
    <xf numFmtId="0" fontId="15" fillId="0" borderId="40" xfId="0" applyFont="1" applyBorder="1" applyAlignment="1">
      <alignment horizontal="left"/>
    </xf>
    <xf numFmtId="0" fontId="15" fillId="0" borderId="41" xfId="0" applyFont="1" applyBorder="1" applyAlignment="1">
      <alignment horizontal="left"/>
    </xf>
    <xf numFmtId="0" fontId="14" fillId="16" borderId="3" xfId="0" applyFont="1" applyFill="1" applyBorder="1" applyAlignment="1">
      <alignment horizontal="center"/>
    </xf>
    <xf numFmtId="0" fontId="14" fillId="16" borderId="4" xfId="0" applyFont="1" applyFill="1" applyBorder="1" applyAlignment="1">
      <alignment horizontal="center"/>
    </xf>
    <xf numFmtId="0" fontId="14" fillId="16" borderId="7" xfId="0" applyFont="1" applyFill="1" applyBorder="1" applyAlignment="1">
      <alignment horizontal="center"/>
    </xf>
    <xf numFmtId="0" fontId="14" fillId="17" borderId="4" xfId="0" applyFont="1" applyFill="1" applyBorder="1" applyAlignment="1">
      <alignment horizontal="center"/>
    </xf>
    <xf numFmtId="0" fontId="14" fillId="27" borderId="4" xfId="0" applyFont="1" applyFill="1" applyBorder="1" applyAlignment="1">
      <alignment horizontal="center"/>
    </xf>
    <xf numFmtId="0" fontId="14" fillId="15" borderId="4" xfId="0" applyFont="1" applyFill="1" applyBorder="1" applyAlignment="1">
      <alignment horizontal="center"/>
    </xf>
    <xf numFmtId="0" fontId="14" fillId="28" borderId="4" xfId="0" applyFont="1" applyFill="1" applyBorder="1" applyAlignment="1">
      <alignment horizontal="center"/>
    </xf>
    <xf numFmtId="0" fontId="14" fillId="18" borderId="4" xfId="0" applyFont="1" applyFill="1" applyBorder="1" applyAlignment="1">
      <alignment horizontal="center"/>
    </xf>
    <xf numFmtId="0" fontId="14" fillId="30" borderId="6" xfId="0" applyFont="1" applyFill="1" applyBorder="1" applyAlignment="1">
      <alignment horizontal="center"/>
    </xf>
    <xf numFmtId="0" fontId="14" fillId="30" borderId="11" xfId="0" applyFont="1" applyFill="1" applyBorder="1" applyAlignment="1">
      <alignment horizontal="center"/>
    </xf>
    <xf numFmtId="0" fontId="13" fillId="30" borderId="3" xfId="0" applyFont="1" applyFill="1" applyBorder="1" applyAlignment="1">
      <alignment horizontal="center"/>
    </xf>
    <xf numFmtId="0" fontId="13" fillId="30" borderId="4" xfId="0" applyFont="1" applyFill="1" applyBorder="1" applyAlignment="1">
      <alignment horizontal="center"/>
    </xf>
    <xf numFmtId="0" fontId="13" fillId="30" borderId="7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13" fillId="16" borderId="4" xfId="0" applyFont="1" applyFill="1" applyBorder="1" applyAlignment="1">
      <alignment horizontal="center"/>
    </xf>
    <xf numFmtId="0" fontId="13" fillId="27" borderId="3" xfId="0" applyFont="1" applyFill="1" applyBorder="1" applyAlignment="1">
      <alignment horizontal="center"/>
    </xf>
    <xf numFmtId="0" fontId="13" fillId="27" borderId="4" xfId="0" applyFont="1" applyFill="1" applyBorder="1" applyAlignment="1">
      <alignment horizontal="center"/>
    </xf>
    <xf numFmtId="0" fontId="13" fillId="27" borderId="7" xfId="0" applyFont="1" applyFill="1" applyBorder="1" applyAlignment="1">
      <alignment horizontal="center"/>
    </xf>
    <xf numFmtId="0" fontId="13" fillId="28" borderId="3" xfId="0" applyFont="1" applyFill="1" applyBorder="1" applyAlignment="1">
      <alignment horizontal="center"/>
    </xf>
    <xf numFmtId="0" fontId="13" fillId="28" borderId="4" xfId="0" applyFont="1" applyFill="1" applyBorder="1" applyAlignment="1">
      <alignment horizontal="center"/>
    </xf>
    <xf numFmtId="0" fontId="13" fillId="28" borderId="7" xfId="0" applyFont="1" applyFill="1" applyBorder="1" applyAlignment="1">
      <alignment horizontal="center"/>
    </xf>
    <xf numFmtId="0" fontId="13" fillId="15" borderId="3" xfId="0" applyFont="1" applyFill="1" applyBorder="1" applyAlignment="1">
      <alignment horizontal="center"/>
    </xf>
    <xf numFmtId="0" fontId="13" fillId="15" borderId="7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13" fillId="17" borderId="4" xfId="0" applyFont="1" applyFill="1" applyBorder="1" applyAlignment="1">
      <alignment horizontal="center"/>
    </xf>
    <xf numFmtId="0" fontId="13" fillId="17" borderId="7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13" fillId="18" borderId="4" xfId="0" applyFont="1" applyFill="1" applyBorder="1" applyAlignment="1">
      <alignment horizontal="center"/>
    </xf>
    <xf numFmtId="0" fontId="13" fillId="18" borderId="7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18" borderId="21" xfId="0" applyFont="1" applyFill="1" applyBorder="1" applyAlignment="1">
      <alignment horizontal="center"/>
    </xf>
    <xf numFmtId="0" fontId="38" fillId="0" borderId="0" xfId="1">
      <alignment horizontal="left"/>
    </xf>
    <xf numFmtId="0" fontId="14" fillId="20" borderId="3" xfId="0" applyFont="1" applyFill="1" applyBorder="1" applyAlignment="1">
      <alignment horizontal="center"/>
    </xf>
    <xf numFmtId="0" fontId="14" fillId="20" borderId="4" xfId="0" applyFont="1" applyFill="1" applyBorder="1" applyAlignment="1">
      <alignment horizontal="center"/>
    </xf>
    <xf numFmtId="0" fontId="14" fillId="20" borderId="7" xfId="0" applyFont="1" applyFill="1" applyBorder="1" applyAlignment="1">
      <alignment horizontal="center"/>
    </xf>
    <xf numFmtId="0" fontId="14" fillId="14" borderId="3" xfId="0" applyFont="1" applyFill="1" applyBorder="1" applyAlignment="1">
      <alignment horizontal="center"/>
    </xf>
    <xf numFmtId="0" fontId="14" fillId="14" borderId="4" xfId="0" applyFont="1" applyFill="1" applyBorder="1" applyAlignment="1">
      <alignment horizontal="center"/>
    </xf>
    <xf numFmtId="0" fontId="14" fillId="14" borderId="7" xfId="0" applyFont="1" applyFill="1" applyBorder="1" applyAlignment="1">
      <alignment horizontal="center"/>
    </xf>
    <xf numFmtId="0" fontId="14" fillId="17" borderId="1" xfId="0" applyFont="1" applyFill="1" applyBorder="1" applyAlignment="1">
      <alignment horizontal="center"/>
    </xf>
    <xf numFmtId="0" fontId="14" fillId="14" borderId="15" xfId="0" applyFont="1" applyFill="1" applyBorder="1" applyAlignment="1">
      <alignment horizontal="center"/>
    </xf>
    <xf numFmtId="0" fontId="14" fillId="49" borderId="4" xfId="0" applyFont="1" applyFill="1" applyBorder="1" applyAlignment="1">
      <alignment horizontal="center"/>
    </xf>
    <xf numFmtId="0" fontId="14" fillId="49" borderId="21" xfId="0" applyFont="1" applyFill="1" applyBorder="1" applyAlignment="1">
      <alignment horizontal="center"/>
    </xf>
    <xf numFmtId="0" fontId="13" fillId="31" borderId="3" xfId="0" applyFont="1" applyFill="1" applyBorder="1" applyAlignment="1">
      <alignment horizontal="center"/>
    </xf>
    <xf numFmtId="0" fontId="13" fillId="31" borderId="4" xfId="0" applyFont="1" applyFill="1" applyBorder="1" applyAlignment="1">
      <alignment horizontal="center"/>
    </xf>
    <xf numFmtId="0" fontId="13" fillId="31" borderId="7" xfId="0" applyFont="1" applyFill="1" applyBorder="1" applyAlignment="1">
      <alignment horizontal="center"/>
    </xf>
    <xf numFmtId="0" fontId="13" fillId="20" borderId="3" xfId="0" applyFont="1" applyFill="1" applyBorder="1" applyAlignment="1">
      <alignment horizontal="center"/>
    </xf>
    <xf numFmtId="0" fontId="13" fillId="20" borderId="4" xfId="0" applyFont="1" applyFill="1" applyBorder="1" applyAlignment="1">
      <alignment horizontal="center"/>
    </xf>
    <xf numFmtId="0" fontId="13" fillId="20" borderId="7" xfId="0" applyFont="1" applyFill="1" applyBorder="1" applyAlignment="1">
      <alignment horizontal="center"/>
    </xf>
    <xf numFmtId="0" fontId="13" fillId="15" borderId="4" xfId="0" applyFont="1" applyFill="1" applyBorder="1" applyAlignment="1">
      <alignment horizontal="center"/>
    </xf>
    <xf numFmtId="0" fontId="13" fillId="14" borderId="3" xfId="0" applyFont="1" applyFill="1" applyBorder="1" applyAlignment="1">
      <alignment horizontal="center"/>
    </xf>
    <xf numFmtId="0" fontId="13" fillId="14" borderId="4" xfId="0" applyFont="1" applyFill="1" applyBorder="1" applyAlignment="1">
      <alignment horizontal="center"/>
    </xf>
    <xf numFmtId="0" fontId="13" fillId="14" borderId="7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0" fontId="2" fillId="18" borderId="4" xfId="0" applyFont="1" applyFill="1" applyBorder="1" applyAlignment="1">
      <alignment horizontal="center"/>
    </xf>
    <xf numFmtId="0" fontId="2" fillId="18" borderId="7" xfId="0" applyFont="1" applyFill="1" applyBorder="1" applyAlignment="1">
      <alignment horizontal="center"/>
    </xf>
    <xf numFmtId="0" fontId="2" fillId="17" borderId="3" xfId="0" applyFont="1" applyFill="1" applyBorder="1" applyAlignment="1">
      <alignment horizontal="center"/>
    </xf>
    <xf numFmtId="0" fontId="2" fillId="17" borderId="4" xfId="0" applyFont="1" applyFill="1" applyBorder="1" applyAlignment="1">
      <alignment horizontal="center"/>
    </xf>
    <xf numFmtId="0" fontId="2" fillId="17" borderId="7" xfId="0" applyFont="1" applyFill="1" applyBorder="1" applyAlignment="1">
      <alignment horizontal="center"/>
    </xf>
    <xf numFmtId="0" fontId="2" fillId="14" borderId="3" xfId="0" applyFont="1" applyFill="1" applyBorder="1" applyAlignment="1">
      <alignment horizontal="center"/>
    </xf>
    <xf numFmtId="0" fontId="2" fillId="14" borderId="4" xfId="0" applyFont="1" applyFill="1" applyBorder="1" applyAlignment="1">
      <alignment horizontal="center"/>
    </xf>
    <xf numFmtId="0" fontId="2" fillId="18" borderId="1" xfId="0" applyFont="1" applyFill="1" applyBorder="1" applyAlignment="1">
      <alignment horizontal="center"/>
    </xf>
    <xf numFmtId="0" fontId="2" fillId="27" borderId="3" xfId="0" applyFont="1" applyFill="1" applyBorder="1" applyAlignment="1">
      <alignment horizontal="center"/>
    </xf>
    <xf numFmtId="0" fontId="2" fillId="27" borderId="4" xfId="0" applyFont="1" applyFill="1" applyBorder="1" applyAlignment="1">
      <alignment horizontal="center"/>
    </xf>
    <xf numFmtId="0" fontId="2" fillId="27" borderId="7" xfId="0" applyFont="1" applyFill="1" applyBorder="1" applyAlignment="1">
      <alignment horizontal="center"/>
    </xf>
    <xf numFmtId="0" fontId="2" fillId="21" borderId="3" xfId="0" applyFont="1" applyFill="1" applyBorder="1" applyAlignment="1">
      <alignment horizontal="center"/>
    </xf>
    <xf numFmtId="0" fontId="2" fillId="21" borderId="4" xfId="0" applyFont="1" applyFill="1" applyBorder="1" applyAlignment="1">
      <alignment horizontal="center"/>
    </xf>
    <xf numFmtId="0" fontId="2" fillId="21" borderId="7" xfId="0" applyFont="1" applyFill="1" applyBorder="1" applyAlignment="1">
      <alignment horizontal="center"/>
    </xf>
    <xf numFmtId="0" fontId="2" fillId="28" borderId="15" xfId="0" applyFont="1" applyFill="1" applyBorder="1" applyAlignment="1">
      <alignment horizontal="center"/>
    </xf>
    <xf numFmtId="0" fontId="2" fillId="28" borderId="4" xfId="0" applyFont="1" applyFill="1" applyBorder="1" applyAlignment="1">
      <alignment horizontal="center"/>
    </xf>
    <xf numFmtId="0" fontId="2" fillId="28" borderId="7" xfId="0" applyFont="1" applyFill="1" applyBorder="1" applyAlignment="1">
      <alignment horizontal="center"/>
    </xf>
    <xf numFmtId="0" fontId="2" fillId="28" borderId="3" xfId="0" applyFont="1" applyFill="1" applyBorder="1" applyAlignment="1">
      <alignment horizontal="center"/>
    </xf>
    <xf numFmtId="0" fontId="2" fillId="28" borderId="21" xfId="0" applyFont="1" applyFill="1" applyBorder="1" applyAlignment="1">
      <alignment horizontal="center"/>
    </xf>
    <xf numFmtId="0" fontId="2" fillId="31" borderId="3" xfId="0" applyFont="1" applyFill="1" applyBorder="1" applyAlignment="1">
      <alignment horizontal="center"/>
    </xf>
    <xf numFmtId="0" fontId="2" fillId="31" borderId="4" xfId="0" applyFont="1" applyFill="1" applyBorder="1" applyAlignment="1">
      <alignment horizontal="center"/>
    </xf>
    <xf numFmtId="0" fontId="2" fillId="31" borderId="7" xfId="0" applyFont="1" applyFill="1" applyBorder="1" applyAlignment="1">
      <alignment horizontal="center"/>
    </xf>
    <xf numFmtId="0" fontId="62" fillId="18" borderId="3" xfId="0" applyFont="1" applyFill="1" applyBorder="1" applyAlignment="1">
      <alignment horizontal="center"/>
    </xf>
    <xf numFmtId="0" fontId="62" fillId="18" borderId="4" xfId="0" applyFont="1" applyFill="1" applyBorder="1" applyAlignment="1">
      <alignment horizontal="center"/>
    </xf>
    <xf numFmtId="0" fontId="62" fillId="18" borderId="2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62" fillId="18" borderId="7" xfId="0" applyFont="1" applyFill="1" applyBorder="1" applyAlignment="1">
      <alignment horizontal="center"/>
    </xf>
    <xf numFmtId="0" fontId="2" fillId="20" borderId="3" xfId="0" applyFont="1" applyFill="1" applyBorder="1" applyAlignment="1">
      <alignment horizontal="center"/>
    </xf>
    <xf numFmtId="0" fontId="2" fillId="20" borderId="4" xfId="0" applyFont="1" applyFill="1" applyBorder="1" applyAlignment="1">
      <alignment horizontal="center"/>
    </xf>
    <xf numFmtId="0" fontId="2" fillId="20" borderId="7" xfId="0" applyFont="1" applyFill="1" applyBorder="1" applyAlignment="1">
      <alignment horizontal="center"/>
    </xf>
    <xf numFmtId="0" fontId="2" fillId="14" borderId="7" xfId="0" applyFont="1" applyFill="1" applyBorder="1" applyAlignment="1">
      <alignment horizontal="center"/>
    </xf>
    <xf numFmtId="0" fontId="2" fillId="16" borderId="3" xfId="0" applyFont="1" applyFill="1" applyBorder="1" applyAlignment="1">
      <alignment horizontal="center"/>
    </xf>
    <xf numFmtId="0" fontId="2" fillId="16" borderId="4" xfId="0" applyFont="1" applyFill="1" applyBorder="1" applyAlignment="1">
      <alignment horizontal="center"/>
    </xf>
    <xf numFmtId="0" fontId="2" fillId="16" borderId="7" xfId="0" applyFont="1" applyFill="1" applyBorder="1" applyAlignment="1">
      <alignment horizontal="center"/>
    </xf>
    <xf numFmtId="0" fontId="2" fillId="49" borderId="3" xfId="0" applyFont="1" applyFill="1" applyBorder="1" applyAlignment="1">
      <alignment horizontal="center"/>
    </xf>
    <xf numFmtId="0" fontId="2" fillId="49" borderId="4" xfId="0" applyFont="1" applyFill="1" applyBorder="1" applyAlignment="1">
      <alignment horizontal="center"/>
    </xf>
    <xf numFmtId="0" fontId="2" fillId="49" borderId="7" xfId="0" applyFont="1" applyFill="1" applyBorder="1" applyAlignment="1">
      <alignment horizontal="center"/>
    </xf>
    <xf numFmtId="0" fontId="13" fillId="16" borderId="7" xfId="0" applyFont="1" applyFill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16" fillId="18" borderId="1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16" fillId="27" borderId="4" xfId="0" applyFont="1" applyFill="1" applyBorder="1" applyAlignment="1">
      <alignment horizontal="center"/>
    </xf>
    <xf numFmtId="0" fontId="16" fillId="31" borderId="3" xfId="0" applyFont="1" applyFill="1" applyBorder="1" applyAlignment="1">
      <alignment horizontal="center"/>
    </xf>
    <xf numFmtId="0" fontId="16" fillId="31" borderId="4" xfId="0" applyFont="1" applyFill="1" applyBorder="1" applyAlignment="1">
      <alignment horizontal="center"/>
    </xf>
    <xf numFmtId="0" fontId="16" fillId="31" borderId="21" xfId="0" applyFont="1" applyFill="1" applyBorder="1" applyAlignment="1">
      <alignment horizontal="center"/>
    </xf>
    <xf numFmtId="0" fontId="16" fillId="20" borderId="3" xfId="0" applyFont="1" applyFill="1" applyBorder="1" applyAlignment="1">
      <alignment horizontal="center"/>
    </xf>
    <xf numFmtId="0" fontId="16" fillId="20" borderId="4" xfId="0" applyFont="1" applyFill="1" applyBorder="1" applyAlignment="1">
      <alignment horizontal="center"/>
    </xf>
    <xf numFmtId="0" fontId="16" fillId="20" borderId="7" xfId="0" applyFont="1" applyFill="1" applyBorder="1" applyAlignment="1">
      <alignment horizontal="center"/>
    </xf>
    <xf numFmtId="0" fontId="16" fillId="30" borderId="3" xfId="0" applyFont="1" applyFill="1" applyBorder="1" applyAlignment="1">
      <alignment horizontal="center"/>
    </xf>
    <xf numFmtId="0" fontId="16" fillId="30" borderId="4" xfId="0" applyFont="1" applyFill="1" applyBorder="1" applyAlignment="1">
      <alignment horizontal="center"/>
    </xf>
    <xf numFmtId="0" fontId="16" fillId="30" borderId="7" xfId="0" applyFont="1" applyFill="1" applyBorder="1" applyAlignment="1">
      <alignment horizontal="center"/>
    </xf>
    <xf numFmtId="0" fontId="16" fillId="28" borderId="3" xfId="0" applyFont="1" applyFill="1" applyBorder="1" applyAlignment="1">
      <alignment horizontal="center"/>
    </xf>
    <xf numFmtId="0" fontId="16" fillId="28" borderId="4" xfId="0" applyFont="1" applyFill="1" applyBorder="1" applyAlignment="1">
      <alignment horizontal="center"/>
    </xf>
    <xf numFmtId="0" fontId="16" fillId="28" borderId="21" xfId="0" applyFont="1" applyFill="1" applyBorder="1" applyAlignment="1">
      <alignment horizontal="center"/>
    </xf>
    <xf numFmtId="0" fontId="16" fillId="18" borderId="3" xfId="0" applyFont="1" applyFill="1" applyBorder="1" applyAlignment="1">
      <alignment horizontal="center"/>
    </xf>
    <xf numFmtId="0" fontId="16" fillId="18" borderId="4" xfId="0" applyFont="1" applyFill="1" applyBorder="1" applyAlignment="1">
      <alignment horizontal="center"/>
    </xf>
    <xf numFmtId="0" fontId="16" fillId="18" borderId="7" xfId="0" applyFont="1" applyFill="1" applyBorder="1" applyAlignment="1">
      <alignment horizontal="center"/>
    </xf>
    <xf numFmtId="0" fontId="16" fillId="14" borderId="3" xfId="0" applyFont="1" applyFill="1" applyBorder="1" applyAlignment="1">
      <alignment horizontal="center"/>
    </xf>
    <xf numFmtId="0" fontId="16" fillId="14" borderId="4" xfId="0" applyFont="1" applyFill="1" applyBorder="1" applyAlignment="1">
      <alignment horizontal="center"/>
    </xf>
    <xf numFmtId="0" fontId="16" fillId="27" borderId="7" xfId="0" applyFont="1" applyFill="1" applyBorder="1" applyAlignment="1">
      <alignment horizontal="center"/>
    </xf>
    <xf numFmtId="0" fontId="16" fillId="27" borderId="3" xfId="0" applyFont="1" applyFill="1" applyBorder="1" applyAlignment="1">
      <alignment horizontal="center"/>
    </xf>
    <xf numFmtId="0" fontId="16" fillId="18" borderId="21" xfId="0" applyFont="1" applyFill="1" applyBorder="1" applyAlignment="1">
      <alignment horizontal="center"/>
    </xf>
    <xf numFmtId="0" fontId="16" fillId="17" borderId="4" xfId="0" applyFont="1" applyFill="1" applyBorder="1" applyAlignment="1">
      <alignment horizontal="center"/>
    </xf>
    <xf numFmtId="0" fontId="16" fillId="17" borderId="7" xfId="0" applyFont="1" applyFill="1" applyBorder="1" applyAlignment="1">
      <alignment horizontal="center"/>
    </xf>
    <xf numFmtId="0" fontId="16" fillId="32" borderId="3" xfId="0" applyFont="1" applyFill="1" applyBorder="1" applyAlignment="1">
      <alignment horizontal="center"/>
    </xf>
    <xf numFmtId="0" fontId="16" fillId="32" borderId="4" xfId="0" applyFont="1" applyFill="1" applyBorder="1" applyAlignment="1">
      <alignment horizontal="center"/>
    </xf>
    <xf numFmtId="0" fontId="16" fillId="32" borderId="21" xfId="0" applyFont="1" applyFill="1" applyBorder="1" applyAlignment="1">
      <alignment horizontal="center"/>
    </xf>
    <xf numFmtId="0" fontId="16" fillId="47" borderId="4" xfId="0" applyFont="1" applyFill="1" applyBorder="1" applyAlignment="1">
      <alignment horizontal="center"/>
    </xf>
    <xf numFmtId="0" fontId="16" fillId="28" borderId="7" xfId="0" applyFont="1" applyFill="1" applyBorder="1" applyAlignment="1">
      <alignment horizontal="center"/>
    </xf>
    <xf numFmtId="0" fontId="16" fillId="16" borderId="3" xfId="0" applyFont="1" applyFill="1" applyBorder="1" applyAlignment="1">
      <alignment horizontal="center"/>
    </xf>
    <xf numFmtId="0" fontId="16" fillId="16" borderId="4" xfId="0" applyFont="1" applyFill="1" applyBorder="1" applyAlignment="1">
      <alignment horizontal="center"/>
    </xf>
    <xf numFmtId="0" fontId="16" fillId="17" borderId="3" xfId="0" applyFont="1" applyFill="1" applyBorder="1" applyAlignment="1">
      <alignment horizontal="center"/>
    </xf>
    <xf numFmtId="0" fontId="16" fillId="47" borderId="7" xfId="0" applyFont="1" applyFill="1" applyBorder="1" applyAlignment="1">
      <alignment horizontal="center"/>
    </xf>
    <xf numFmtId="0" fontId="14" fillId="47" borderId="3" xfId="0" applyFont="1" applyFill="1" applyBorder="1" applyAlignment="1">
      <alignment horizontal="center"/>
    </xf>
    <xf numFmtId="0" fontId="14" fillId="47" borderId="4" xfId="0" applyFont="1" applyFill="1" applyBorder="1" applyAlignment="1">
      <alignment horizontal="center"/>
    </xf>
    <xf numFmtId="0" fontId="14" fillId="28" borderId="21" xfId="0" applyFont="1" applyFill="1" applyBorder="1" applyAlignment="1">
      <alignment horizontal="center"/>
    </xf>
    <xf numFmtId="0" fontId="14" fillId="28" borderId="15" xfId="0" applyFont="1" applyFill="1" applyBorder="1" applyAlignment="1">
      <alignment horizontal="center"/>
    </xf>
    <xf numFmtId="0" fontId="9" fillId="40" borderId="3" xfId="0" applyFont="1" applyFill="1" applyBorder="1" applyAlignment="1">
      <alignment horizontal="center"/>
    </xf>
    <xf numFmtId="0" fontId="0" fillId="40" borderId="4" xfId="0" applyFill="1" applyBorder="1" applyAlignment="1">
      <alignment horizontal="center"/>
    </xf>
    <xf numFmtId="0" fontId="0" fillId="40" borderId="7" xfId="0" applyFill="1" applyBorder="1" applyAlignment="1">
      <alignment horizontal="center"/>
    </xf>
    <xf numFmtId="0" fontId="0" fillId="27" borderId="3" xfId="0" applyFill="1" applyBorder="1" applyAlignment="1">
      <alignment horizontal="center"/>
    </xf>
    <xf numFmtId="0" fontId="0" fillId="27" borderId="4" xfId="0" applyFill="1" applyBorder="1" applyAlignment="1">
      <alignment horizontal="center"/>
    </xf>
    <xf numFmtId="0" fontId="0" fillId="27" borderId="7" xfId="0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0" fillId="16" borderId="4" xfId="0" applyFill="1" applyBorder="1" applyAlignment="1">
      <alignment horizontal="center"/>
    </xf>
    <xf numFmtId="0" fontId="0" fillId="16" borderId="7" xfId="0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13" fillId="37" borderId="3" xfId="0" applyFont="1" applyFill="1" applyBorder="1" applyAlignment="1">
      <alignment horizontal="center"/>
    </xf>
    <xf numFmtId="0" fontId="13" fillId="37" borderId="4" xfId="0" applyFont="1" applyFill="1" applyBorder="1" applyAlignment="1">
      <alignment horizontal="center"/>
    </xf>
    <xf numFmtId="0" fontId="13" fillId="37" borderId="7" xfId="0" applyFont="1" applyFill="1" applyBorder="1" applyAlignment="1">
      <alignment horizontal="center"/>
    </xf>
    <xf numFmtId="0" fontId="13" fillId="36" borderId="3" xfId="0" applyFont="1" applyFill="1" applyBorder="1" applyAlignment="1">
      <alignment horizontal="center"/>
    </xf>
    <xf numFmtId="0" fontId="13" fillId="36" borderId="4" xfId="0" applyFont="1" applyFill="1" applyBorder="1" applyAlignment="1">
      <alignment horizontal="center"/>
    </xf>
    <xf numFmtId="0" fontId="13" fillId="36" borderId="7" xfId="0" applyFont="1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9" fillId="33" borderId="3" xfId="0" applyFont="1" applyFill="1" applyBorder="1" applyAlignment="1">
      <alignment horizontal="center"/>
    </xf>
    <xf numFmtId="0" fontId="0" fillId="33" borderId="4" xfId="0" applyFill="1" applyBorder="1" applyAlignment="1">
      <alignment horizontal="center"/>
    </xf>
    <xf numFmtId="0" fontId="0" fillId="33" borderId="7" xfId="0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3" fillId="47" borderId="4" xfId="0" applyFont="1" applyFill="1" applyBorder="1" applyAlignment="1">
      <alignment horizontal="center"/>
    </xf>
    <xf numFmtId="0" fontId="13" fillId="28" borderId="1" xfId="0" applyFont="1" applyFill="1" applyBorder="1" applyAlignment="1">
      <alignment horizontal="center"/>
    </xf>
    <xf numFmtId="0" fontId="13" fillId="18" borderId="1" xfId="0" applyFont="1" applyFill="1" applyBorder="1" applyAlignment="1">
      <alignment horizontal="center"/>
    </xf>
    <xf numFmtId="0" fontId="13" fillId="31" borderId="1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2" fillId="17" borderId="1" xfId="0" applyFont="1" applyFill="1" applyBorder="1" applyAlignment="1">
      <alignment horizontal="center"/>
    </xf>
    <xf numFmtId="0" fontId="62" fillId="14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27" borderId="1" xfId="0" applyFont="1" applyFill="1" applyBorder="1" applyAlignment="1">
      <alignment horizontal="center"/>
    </xf>
    <xf numFmtId="0" fontId="2" fillId="35" borderId="3" xfId="0" applyFont="1" applyFill="1" applyBorder="1" applyAlignment="1">
      <alignment horizontal="center"/>
    </xf>
    <xf numFmtId="0" fontId="2" fillId="35" borderId="4" xfId="0" applyFont="1" applyFill="1" applyBorder="1" applyAlignment="1">
      <alignment horizontal="center"/>
    </xf>
    <xf numFmtId="0" fontId="2" fillId="35" borderId="7" xfId="0" applyFont="1" applyFill="1" applyBorder="1" applyAlignment="1">
      <alignment horizontal="center"/>
    </xf>
    <xf numFmtId="0" fontId="2" fillId="18" borderId="21" xfId="0" applyFont="1" applyFill="1" applyBorder="1" applyAlignment="1">
      <alignment horizontal="center"/>
    </xf>
    <xf numFmtId="0" fontId="2" fillId="30" borderId="3" xfId="0" applyFont="1" applyFill="1" applyBorder="1" applyAlignment="1">
      <alignment horizontal="center"/>
    </xf>
    <xf numFmtId="0" fontId="2" fillId="30" borderId="4" xfId="0" applyFont="1" applyFill="1" applyBorder="1" applyAlignment="1">
      <alignment horizontal="center"/>
    </xf>
    <xf numFmtId="0" fontId="2" fillId="30" borderId="7" xfId="0" applyFont="1" applyFill="1" applyBorder="1" applyAlignment="1">
      <alignment horizontal="center"/>
    </xf>
    <xf numFmtId="0" fontId="9" fillId="17" borderId="3" xfId="0" applyFont="1" applyFill="1" applyBorder="1" applyAlignment="1">
      <alignment horizontal="center"/>
    </xf>
    <xf numFmtId="0" fontId="9" fillId="17" borderId="4" xfId="0" applyFont="1" applyFill="1" applyBorder="1" applyAlignment="1">
      <alignment horizontal="center"/>
    </xf>
    <xf numFmtId="0" fontId="9" fillId="17" borderId="7" xfId="0" applyFont="1" applyFill="1" applyBorder="1" applyAlignment="1">
      <alignment horizontal="center"/>
    </xf>
    <xf numFmtId="0" fontId="9" fillId="27" borderId="3" xfId="0" applyFont="1" applyFill="1" applyBorder="1" applyAlignment="1">
      <alignment horizontal="center"/>
    </xf>
    <xf numFmtId="0" fontId="9" fillId="27" borderId="4" xfId="0" applyFont="1" applyFill="1" applyBorder="1" applyAlignment="1">
      <alignment horizontal="center"/>
    </xf>
    <xf numFmtId="0" fontId="9" fillId="27" borderId="7" xfId="0" applyFont="1" applyFill="1" applyBorder="1" applyAlignment="1">
      <alignment horizontal="center"/>
    </xf>
    <xf numFmtId="0" fontId="9" fillId="18" borderId="3" xfId="0" applyFont="1" applyFill="1" applyBorder="1" applyAlignment="1">
      <alignment horizontal="center"/>
    </xf>
    <xf numFmtId="0" fontId="9" fillId="18" borderId="4" xfId="0" applyFont="1" applyFill="1" applyBorder="1" applyAlignment="1">
      <alignment horizontal="center"/>
    </xf>
    <xf numFmtId="0" fontId="9" fillId="18" borderId="7" xfId="0" applyFont="1" applyFill="1" applyBorder="1" applyAlignment="1">
      <alignment horizontal="center"/>
    </xf>
    <xf numFmtId="0" fontId="9" fillId="28" borderId="3" xfId="0" applyFont="1" applyFill="1" applyBorder="1" applyAlignment="1">
      <alignment horizontal="center"/>
    </xf>
    <xf numFmtId="0" fontId="9" fillId="28" borderId="4" xfId="0" applyFont="1" applyFill="1" applyBorder="1" applyAlignment="1">
      <alignment horizontal="center"/>
    </xf>
    <xf numFmtId="0" fontId="9" fillId="28" borderId="7" xfId="0" applyFont="1" applyFill="1" applyBorder="1" applyAlignment="1">
      <alignment horizontal="center"/>
    </xf>
    <xf numFmtId="0" fontId="9" fillId="20" borderId="3" xfId="0" applyFont="1" applyFill="1" applyBorder="1" applyAlignment="1">
      <alignment horizontal="center"/>
    </xf>
    <xf numFmtId="0" fontId="9" fillId="20" borderId="4" xfId="0" applyFont="1" applyFill="1" applyBorder="1" applyAlignment="1">
      <alignment horizontal="center"/>
    </xf>
    <xf numFmtId="0" fontId="9" fillId="20" borderId="7" xfId="0" applyFont="1" applyFill="1" applyBorder="1" applyAlignment="1">
      <alignment horizontal="center"/>
    </xf>
    <xf numFmtId="0" fontId="9" fillId="14" borderId="4" xfId="0" applyFont="1" applyFill="1" applyBorder="1" applyAlignment="1">
      <alignment horizontal="center"/>
    </xf>
    <xf numFmtId="0" fontId="9" fillId="14" borderId="7" xfId="0" applyFont="1" applyFill="1" applyBorder="1" applyAlignment="1">
      <alignment horizontal="center"/>
    </xf>
    <xf numFmtId="0" fontId="2" fillId="15" borderId="3" xfId="0" applyFont="1" applyFill="1" applyBorder="1" applyAlignment="1">
      <alignment horizontal="center"/>
    </xf>
    <xf numFmtId="0" fontId="2" fillId="15" borderId="4" xfId="0" applyFont="1" applyFill="1" applyBorder="1" applyAlignment="1">
      <alignment horizontal="center"/>
    </xf>
    <xf numFmtId="0" fontId="2" fillId="15" borderId="7" xfId="0" applyFont="1" applyFill="1" applyBorder="1" applyAlignment="1">
      <alignment horizontal="center"/>
    </xf>
    <xf numFmtId="0" fontId="13" fillId="47" borderId="3" xfId="0" applyFont="1" applyFill="1" applyBorder="1" applyAlignment="1">
      <alignment horizontal="center"/>
    </xf>
    <xf numFmtId="0" fontId="13" fillId="18" borderId="21" xfId="0" applyFont="1" applyFill="1" applyBorder="1" applyAlignment="1">
      <alignment horizontal="center"/>
    </xf>
    <xf numFmtId="0" fontId="13" fillId="47" borderId="7" xfId="0" applyFont="1" applyFill="1" applyBorder="1" applyAlignment="1">
      <alignment horizontal="center"/>
    </xf>
    <xf numFmtId="0" fontId="13" fillId="35" borderId="3" xfId="0" applyFont="1" applyFill="1" applyBorder="1" applyAlignment="1">
      <alignment horizontal="center"/>
    </xf>
    <xf numFmtId="0" fontId="13" fillId="35" borderId="4" xfId="0" applyFont="1" applyFill="1" applyBorder="1" applyAlignment="1">
      <alignment horizontal="center"/>
    </xf>
    <xf numFmtId="0" fontId="13" fillId="35" borderId="7" xfId="0" applyFont="1" applyFill="1" applyBorder="1" applyAlignment="1">
      <alignment horizontal="center"/>
    </xf>
    <xf numFmtId="0" fontId="13" fillId="50" borderId="3" xfId="0" applyFont="1" applyFill="1" applyBorder="1" applyAlignment="1">
      <alignment horizontal="center"/>
    </xf>
    <xf numFmtId="0" fontId="13" fillId="50" borderId="4" xfId="0" applyFont="1" applyFill="1" applyBorder="1" applyAlignment="1">
      <alignment horizontal="center"/>
    </xf>
    <xf numFmtId="0" fontId="13" fillId="50" borderId="7" xfId="0" applyFont="1" applyFill="1" applyBorder="1" applyAlignment="1">
      <alignment horizontal="center"/>
    </xf>
    <xf numFmtId="0" fontId="13" fillId="35" borderId="1" xfId="0" applyFont="1" applyFill="1" applyBorder="1" applyAlignment="1">
      <alignment horizontal="center"/>
    </xf>
    <xf numFmtId="0" fontId="13" fillId="35" borderId="21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9" fillId="27" borderId="1" xfId="0" applyFont="1" applyFill="1" applyBorder="1" applyAlignment="1">
      <alignment horizontal="center"/>
    </xf>
    <xf numFmtId="0" fontId="9" fillId="27" borderId="22" xfId="0" applyFont="1" applyFill="1" applyBorder="1" applyAlignment="1">
      <alignment horizontal="center"/>
    </xf>
    <xf numFmtId="0" fontId="2" fillId="23" borderId="3" xfId="0" applyFont="1" applyFill="1" applyBorder="1" applyAlignment="1">
      <alignment horizontal="center"/>
    </xf>
    <xf numFmtId="0" fontId="2" fillId="23" borderId="4" xfId="0" applyFont="1" applyFill="1" applyBorder="1" applyAlignment="1">
      <alignment horizontal="center"/>
    </xf>
    <xf numFmtId="0" fontId="2" fillId="38" borderId="3" xfId="0" applyFont="1" applyFill="1" applyBorder="1" applyAlignment="1">
      <alignment horizontal="center"/>
    </xf>
    <xf numFmtId="0" fontId="2" fillId="38" borderId="4" xfId="0" applyFont="1" applyFill="1" applyBorder="1" applyAlignment="1">
      <alignment horizontal="center"/>
    </xf>
    <xf numFmtId="0" fontId="2" fillId="38" borderId="7" xfId="0" applyFont="1" applyFill="1" applyBorder="1" applyAlignment="1">
      <alignment horizontal="center"/>
    </xf>
    <xf numFmtId="0" fontId="2" fillId="39" borderId="3" xfId="0" applyFont="1" applyFill="1" applyBorder="1" applyAlignment="1">
      <alignment horizontal="center"/>
    </xf>
    <xf numFmtId="0" fontId="2" fillId="39" borderId="4" xfId="0" applyFont="1" applyFill="1" applyBorder="1" applyAlignment="1">
      <alignment horizontal="center"/>
    </xf>
    <xf numFmtId="0" fontId="2" fillId="39" borderId="7" xfId="0" applyFont="1" applyFill="1" applyBorder="1" applyAlignment="1">
      <alignment horizontal="center"/>
    </xf>
    <xf numFmtId="0" fontId="17" fillId="27" borderId="1" xfId="0" applyFont="1" applyFill="1" applyBorder="1" applyAlignment="1">
      <alignment horizontal="center"/>
    </xf>
    <xf numFmtId="0" fontId="17" fillId="27" borderId="22" xfId="0" applyFont="1" applyFill="1" applyBorder="1" applyAlignment="1">
      <alignment horizontal="center"/>
    </xf>
    <xf numFmtId="0" fontId="2" fillId="17" borderId="22" xfId="0" applyFont="1" applyFill="1" applyBorder="1" applyAlignment="1">
      <alignment horizontal="center"/>
    </xf>
    <xf numFmtId="0" fontId="68" fillId="15" borderId="3" xfId="0" applyFont="1" applyFill="1" applyBorder="1" applyAlignment="1">
      <alignment horizontal="center"/>
    </xf>
    <xf numFmtId="0" fontId="68" fillId="15" borderId="4" xfId="0" applyFont="1" applyFill="1" applyBorder="1" applyAlignment="1">
      <alignment horizontal="center"/>
    </xf>
    <xf numFmtId="0" fontId="68" fillId="15" borderId="7" xfId="0" applyFont="1" applyFill="1" applyBorder="1" applyAlignment="1">
      <alignment horizontal="center"/>
    </xf>
    <xf numFmtId="0" fontId="17" fillId="28" borderId="39" xfId="0" applyFont="1" applyFill="1" applyBorder="1" applyAlignment="1">
      <alignment horizontal="center"/>
    </xf>
    <xf numFmtId="0" fontId="17" fillId="28" borderId="4" xfId="0" applyFont="1" applyFill="1" applyBorder="1" applyAlignment="1">
      <alignment horizontal="center"/>
    </xf>
    <xf numFmtId="0" fontId="17" fillId="28" borderId="38" xfId="0" applyFont="1" applyFill="1" applyBorder="1" applyAlignment="1">
      <alignment horizontal="center"/>
    </xf>
    <xf numFmtId="0" fontId="9" fillId="27" borderId="26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</cellXfs>
  <cellStyles count="3">
    <cellStyle name="AMA Heading" xfId="1" xr:uid="{16901CA2-CDE3-46A0-BB55-CE17D7BAA1AD}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CCFFFF"/>
      <color rgb="FFFFCCCC"/>
      <color rgb="FFFFFF99"/>
      <color rgb="FF99FFCC"/>
      <color rgb="FFB2F0FC"/>
      <color rgb="FFFFFF66"/>
      <color rgb="FF99FF99"/>
      <color rgb="FF99CCFF"/>
      <color rgb="FFFF999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microsoft.com/office/2017/10/relationships/person" Target="persons/perso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49FC8-6DA8-4A47-8FBB-D7F64A25F052}">
  <dimension ref="A1:AJ105"/>
  <sheetViews>
    <sheetView defaultGridColor="0" colorId="8" zoomScale="87" zoomScaleNormal="87" workbookViewId="0">
      <selection activeCell="T88" sqref="T88"/>
    </sheetView>
  </sheetViews>
  <sheetFormatPr defaultRowHeight="12.75" x14ac:dyDescent="0.2"/>
  <cols>
    <col min="1" max="1" width="2.28515625" customWidth="1"/>
    <col min="2" max="2" width="34" customWidth="1"/>
    <col min="3" max="3" width="28.140625" customWidth="1"/>
    <col min="4" max="4" width="19.5703125" customWidth="1"/>
    <col min="5" max="6" width="5.140625" customWidth="1"/>
    <col min="7" max="7" width="4.7109375" customWidth="1"/>
    <col min="8" max="8" width="5.7109375" customWidth="1"/>
    <col min="9" max="10" width="5" customWidth="1"/>
    <col min="11" max="11" width="4.7109375" customWidth="1"/>
    <col min="12" max="12" width="4.5703125" customWidth="1"/>
    <col min="13" max="15" width="4.42578125" customWidth="1"/>
    <col min="16" max="16" width="5.28515625" customWidth="1"/>
    <col min="18" max="19" width="8" customWidth="1"/>
    <col min="20" max="20" width="30.7109375" customWidth="1"/>
    <col min="21" max="21" width="22.28515625" bestFit="1" customWidth="1"/>
    <col min="22" max="22" width="16.140625" customWidth="1"/>
    <col min="23" max="33" width="4.7109375" customWidth="1"/>
    <col min="36" max="36" width="8.42578125" customWidth="1"/>
  </cols>
  <sheetData>
    <row r="1" spans="1:36" ht="20.25" x14ac:dyDescent="0.3">
      <c r="A1" s="350" t="s">
        <v>621</v>
      </c>
    </row>
    <row r="2" spans="1:36" ht="18" x14ac:dyDescent="0.25">
      <c r="A2" s="140"/>
    </row>
    <row r="3" spans="1:36" ht="14.25" x14ac:dyDescent="0.2">
      <c r="A3" s="327" t="s">
        <v>538</v>
      </c>
      <c r="B3" s="327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293"/>
      <c r="R3" s="294"/>
      <c r="T3" s="279"/>
      <c r="U3" s="338"/>
      <c r="V3" s="339"/>
      <c r="Z3" s="1498"/>
      <c r="AA3" s="1499"/>
      <c r="AB3" s="1499"/>
      <c r="AC3" s="1499"/>
      <c r="AD3" s="1499"/>
      <c r="AE3" s="1499"/>
      <c r="AF3" s="1499"/>
      <c r="AG3" s="1499"/>
      <c r="AH3" s="1500"/>
    </row>
    <row r="4" spans="1:36" ht="14.25" x14ac:dyDescent="0.2">
      <c r="A4" s="329" t="s">
        <v>539</v>
      </c>
      <c r="B4" s="329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1"/>
      <c r="N4" s="330"/>
      <c r="O4" s="330"/>
      <c r="P4" s="330"/>
      <c r="R4" s="295"/>
      <c r="U4" s="340"/>
      <c r="V4" s="341"/>
      <c r="Z4" s="1501"/>
      <c r="AA4" s="1502"/>
      <c r="AB4" s="1502"/>
      <c r="AC4" s="1502"/>
      <c r="AD4" s="1502"/>
      <c r="AE4" s="1502"/>
      <c r="AF4" s="1502"/>
      <c r="AG4" s="1502"/>
      <c r="AH4" s="1503"/>
    </row>
    <row r="5" spans="1:36" ht="14.25" x14ac:dyDescent="0.2">
      <c r="A5" s="329" t="s">
        <v>540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R5" s="295"/>
    </row>
    <row r="6" spans="1:36" ht="15" customHeight="1" x14ac:dyDescent="0.2">
      <c r="A6" s="743" t="s">
        <v>398</v>
      </c>
      <c r="B6" s="641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7"/>
    </row>
    <row r="7" spans="1:36" ht="29.25" customHeight="1" x14ac:dyDescent="0.2">
      <c r="B7" s="254" t="s">
        <v>301</v>
      </c>
      <c r="C7" s="254" t="s">
        <v>306</v>
      </c>
      <c r="D7" s="254" t="s">
        <v>305</v>
      </c>
      <c r="E7" s="1497" t="s">
        <v>302</v>
      </c>
      <c r="F7" s="1497"/>
      <c r="G7" s="1497"/>
      <c r="H7" s="1497"/>
      <c r="I7" s="1497"/>
      <c r="J7" s="1497"/>
      <c r="K7" s="1497"/>
      <c r="L7" s="1497"/>
      <c r="M7" s="1497"/>
      <c r="N7" s="759"/>
      <c r="O7" s="759"/>
      <c r="P7" s="759"/>
      <c r="Q7" s="192"/>
      <c r="R7" s="192"/>
      <c r="S7" s="192"/>
      <c r="T7" s="254" t="s">
        <v>301</v>
      </c>
      <c r="U7" s="254" t="s">
        <v>306</v>
      </c>
      <c r="V7" s="254" t="s">
        <v>305</v>
      </c>
      <c r="W7" s="1497" t="s">
        <v>302</v>
      </c>
      <c r="X7" s="1497"/>
      <c r="Y7" s="1497"/>
      <c r="Z7" s="1497"/>
      <c r="AA7" s="1497"/>
      <c r="AB7" s="1497"/>
      <c r="AC7" s="1497"/>
      <c r="AD7" s="1497"/>
      <c r="AE7" s="1497"/>
      <c r="AF7" s="1497"/>
      <c r="AG7" s="1497"/>
      <c r="AH7" s="88"/>
    </row>
    <row r="8" spans="1:36" ht="93.75" customHeight="1" thickBot="1" x14ac:dyDescent="0.35">
      <c r="B8" s="577"/>
      <c r="C8" s="344"/>
      <c r="E8" s="234" t="s">
        <v>259</v>
      </c>
      <c r="F8" s="316" t="s">
        <v>259</v>
      </c>
      <c r="G8" s="637" t="s">
        <v>225</v>
      </c>
      <c r="H8" s="637" t="s">
        <v>225</v>
      </c>
      <c r="I8" s="316" t="s">
        <v>629</v>
      </c>
      <c r="J8" s="316" t="s">
        <v>577</v>
      </c>
      <c r="K8" s="637" t="s">
        <v>224</v>
      </c>
      <c r="L8" s="637" t="s">
        <v>225</v>
      </c>
      <c r="M8" s="637" t="s">
        <v>225</v>
      </c>
      <c r="N8" s="760" t="s">
        <v>2</v>
      </c>
      <c r="O8" s="760" t="s">
        <v>259</v>
      </c>
      <c r="P8" s="760" t="s">
        <v>259</v>
      </c>
      <c r="Q8" s="798" t="s">
        <v>304</v>
      </c>
      <c r="R8" s="801" t="s">
        <v>340</v>
      </c>
      <c r="S8" s="50" t="s">
        <v>424</v>
      </c>
      <c r="T8" s="88"/>
      <c r="U8" s="88"/>
      <c r="V8" s="88"/>
      <c r="W8" s="637" t="s">
        <v>259</v>
      </c>
      <c r="X8" s="637" t="s">
        <v>259</v>
      </c>
      <c r="Y8" s="637" t="s">
        <v>225</v>
      </c>
      <c r="Z8" s="638" t="s">
        <v>225</v>
      </c>
      <c r="AA8" s="638" t="s">
        <v>629</v>
      </c>
      <c r="AB8" s="638" t="s">
        <v>577</v>
      </c>
      <c r="AC8" s="637" t="s">
        <v>224</v>
      </c>
      <c r="AD8" s="638" t="s">
        <v>225</v>
      </c>
      <c r="AE8" s="637" t="s">
        <v>225</v>
      </c>
      <c r="AF8" s="236" t="s">
        <v>259</v>
      </c>
      <c r="AG8" s="236" t="s">
        <v>259</v>
      </c>
      <c r="AH8" s="134" t="s">
        <v>304</v>
      </c>
      <c r="AI8" s="639" t="s">
        <v>396</v>
      </c>
      <c r="AJ8" s="136" t="s">
        <v>424</v>
      </c>
    </row>
    <row r="9" spans="1:36" ht="15.75" thickBot="1" x14ac:dyDescent="0.35">
      <c r="B9" s="861" t="s">
        <v>386</v>
      </c>
      <c r="C9" s="104" t="s">
        <v>387</v>
      </c>
      <c r="D9" s="88" t="s">
        <v>303</v>
      </c>
      <c r="E9" s="245">
        <f>'B WEST PERF'!I18</f>
        <v>17</v>
      </c>
      <c r="F9" s="245">
        <f>'B WEST PERF'!N18</f>
        <v>14</v>
      </c>
      <c r="G9" s="245"/>
      <c r="H9" s="245"/>
      <c r="I9" s="245"/>
      <c r="J9" s="245">
        <f>'B WEST PERF'!AN18</f>
        <v>11</v>
      </c>
      <c r="K9" s="245"/>
      <c r="L9" s="245"/>
      <c r="M9" s="245"/>
      <c r="N9" s="283"/>
      <c r="O9" s="283"/>
      <c r="P9" s="283"/>
      <c r="Q9" s="795">
        <f>SUM(E9:P9)</f>
        <v>42</v>
      </c>
      <c r="R9" s="812"/>
      <c r="S9" s="833" t="s">
        <v>532</v>
      </c>
      <c r="T9" s="93"/>
      <c r="U9" s="44"/>
      <c r="V9" s="88" t="s">
        <v>303</v>
      </c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44"/>
      <c r="AJ9" s="833"/>
    </row>
    <row r="10" spans="1:36" x14ac:dyDescent="0.2">
      <c r="B10" s="792"/>
      <c r="D10" s="88" t="s">
        <v>288</v>
      </c>
      <c r="E10" s="245">
        <f>'B RANCH'!I19</f>
        <v>18</v>
      </c>
      <c r="F10" s="245">
        <f>'B RANCH'!N19</f>
        <v>17</v>
      </c>
      <c r="G10" s="245"/>
      <c r="H10" s="245"/>
      <c r="I10" s="245"/>
      <c r="J10" s="245">
        <f>'B RANCH'!AI19</f>
        <v>13</v>
      </c>
      <c r="K10" s="245"/>
      <c r="L10" s="245"/>
      <c r="M10" s="245"/>
      <c r="N10" s="283"/>
      <c r="O10" s="283"/>
      <c r="P10" s="283"/>
      <c r="Q10" s="796">
        <f>SUM(E10:P10)</f>
        <v>48</v>
      </c>
      <c r="R10" s="812"/>
      <c r="S10" s="833"/>
      <c r="T10" s="192"/>
      <c r="V10" s="88" t="s">
        <v>288</v>
      </c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166"/>
      <c r="AJ10" s="833"/>
    </row>
    <row r="11" spans="1:36" x14ac:dyDescent="0.2">
      <c r="B11" s="192"/>
      <c r="D11" s="88" t="s">
        <v>160</v>
      </c>
      <c r="E11" s="343"/>
      <c r="F11" s="343"/>
      <c r="G11" s="343"/>
      <c r="H11" s="343"/>
      <c r="I11" s="343"/>
      <c r="J11" s="343"/>
      <c r="K11" s="343"/>
      <c r="L11" s="343"/>
      <c r="M11" s="343"/>
      <c r="N11" s="761"/>
      <c r="O11" s="761"/>
      <c r="P11" s="761"/>
      <c r="Q11" s="796"/>
      <c r="R11" s="803"/>
      <c r="S11" s="833"/>
      <c r="T11" s="88"/>
      <c r="V11" s="88" t="s">
        <v>73</v>
      </c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166"/>
      <c r="AJ11" s="833"/>
    </row>
    <row r="12" spans="1:36" x14ac:dyDescent="0.2">
      <c r="B12" s="192"/>
      <c r="D12" s="88" t="s">
        <v>477</v>
      </c>
      <c r="E12" s="245"/>
      <c r="F12" s="245"/>
      <c r="G12" s="245"/>
      <c r="H12" s="245"/>
      <c r="I12" s="245"/>
      <c r="J12" s="245"/>
      <c r="K12" s="245"/>
      <c r="L12" s="245"/>
      <c r="M12" s="245"/>
      <c r="N12" s="283"/>
      <c r="O12" s="283"/>
      <c r="P12" s="283"/>
      <c r="Q12" s="796"/>
      <c r="R12" s="802"/>
      <c r="S12" s="833"/>
      <c r="T12" s="88"/>
      <c r="V12" s="88" t="s">
        <v>160</v>
      </c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166"/>
      <c r="AJ12" s="833"/>
    </row>
    <row r="13" spans="1:36" ht="13.5" thickBot="1" x14ac:dyDescent="0.25">
      <c r="B13" s="192"/>
      <c r="D13" s="88" t="s">
        <v>50</v>
      </c>
      <c r="E13" s="245"/>
      <c r="F13" s="245"/>
      <c r="G13" s="245"/>
      <c r="H13" s="245"/>
      <c r="I13" s="245"/>
      <c r="J13" s="245"/>
      <c r="K13" s="245"/>
      <c r="L13" s="245"/>
      <c r="M13" s="245"/>
      <c r="N13" s="283"/>
      <c r="O13" s="283"/>
      <c r="P13" s="283"/>
      <c r="Q13" s="796"/>
      <c r="R13" s="802"/>
      <c r="S13" s="833"/>
      <c r="T13" s="192"/>
      <c r="V13" s="88" t="s">
        <v>135</v>
      </c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53"/>
      <c r="AI13" s="320"/>
      <c r="AJ13" s="833"/>
    </row>
    <row r="14" spans="1:36" ht="13.5" thickBot="1" x14ac:dyDescent="0.25">
      <c r="B14" s="192"/>
      <c r="D14" s="88" t="s">
        <v>289</v>
      </c>
      <c r="E14" s="343"/>
      <c r="F14" s="343"/>
      <c r="G14" s="343"/>
      <c r="H14" s="343"/>
      <c r="I14" s="343"/>
      <c r="J14" s="343"/>
      <c r="K14" s="343"/>
      <c r="L14" s="343"/>
      <c r="M14" s="343"/>
      <c r="N14" s="761"/>
      <c r="O14" s="761"/>
      <c r="P14" s="761"/>
      <c r="Q14" s="797"/>
      <c r="R14" s="804"/>
      <c r="S14" s="833"/>
      <c r="T14" s="192"/>
      <c r="AG14" s="88" t="s">
        <v>144</v>
      </c>
      <c r="AH14" s="44">
        <f>SUM(AH9:AH13)</f>
        <v>0</v>
      </c>
      <c r="AI14" s="299">
        <f>SUM(AI9:AI13)</f>
        <v>0</v>
      </c>
      <c r="AJ14" s="833"/>
    </row>
    <row r="15" spans="1:36" ht="13.5" thickBot="1" x14ac:dyDescent="0.25">
      <c r="B15" s="192"/>
      <c r="E15" s="2"/>
      <c r="F15" s="2"/>
      <c r="G15" s="2"/>
      <c r="H15" s="2"/>
      <c r="I15" s="2"/>
      <c r="J15" s="2"/>
      <c r="K15" s="2"/>
      <c r="L15" s="2"/>
      <c r="M15" s="2" t="s">
        <v>144</v>
      </c>
      <c r="N15" s="2"/>
      <c r="O15" s="2"/>
      <c r="P15" s="2"/>
      <c r="Q15" s="799">
        <f>SUM(Q9:Q14)</f>
        <v>90</v>
      </c>
      <c r="R15" s="805">
        <f>SUM(R9:R14)</f>
        <v>0</v>
      </c>
      <c r="S15" s="833"/>
      <c r="T15" s="192"/>
      <c r="AJ15" s="833"/>
    </row>
    <row r="16" spans="1:36" ht="24" customHeight="1" thickBot="1" x14ac:dyDescent="0.25">
      <c r="B16" s="192"/>
      <c r="R16" s="88"/>
      <c r="S16" s="833"/>
      <c r="T16" s="241"/>
      <c r="U16" s="88"/>
      <c r="V16" s="88"/>
      <c r="AI16" s="88"/>
      <c r="AJ16" s="833"/>
    </row>
    <row r="17" spans="2:36" ht="15.75" thickBot="1" x14ac:dyDescent="0.35">
      <c r="B17" s="90" t="s">
        <v>333</v>
      </c>
      <c r="C17" s="64" t="s">
        <v>24</v>
      </c>
      <c r="D17" s="88" t="s">
        <v>303</v>
      </c>
      <c r="E17" s="245">
        <f>'B WEST PERF'!I7</f>
        <v>12.5</v>
      </c>
      <c r="F17" s="245">
        <f>'B WEST PERF'!N7</f>
        <v>8.5</v>
      </c>
      <c r="G17" s="245">
        <f>'B WEST PERF'!X7</f>
        <v>10</v>
      </c>
      <c r="H17" s="245">
        <f>'B WEST PERF'!AC7</f>
        <v>8</v>
      </c>
      <c r="I17" s="245">
        <f>'B WEST PERF'!S7</f>
        <v>6</v>
      </c>
      <c r="J17" s="245">
        <f>'B WEST PERF'!AN7</f>
        <v>26</v>
      </c>
      <c r="K17" s="245">
        <f>'B WEST PERF'!AG7</f>
        <v>13</v>
      </c>
      <c r="L17" s="245">
        <f>'B WEST PERF'!BG7</f>
        <v>8</v>
      </c>
      <c r="M17" s="245">
        <f>'B WEST PERF'!BL7</f>
        <v>8</v>
      </c>
      <c r="N17" s="283">
        <f>'B WEST PERF'!AR7</f>
        <v>4</v>
      </c>
      <c r="O17" s="283">
        <f>'B WEST PERF'!AW7</f>
        <v>11</v>
      </c>
      <c r="P17" s="283">
        <f>'B WEST PERF'!BB7</f>
        <v>10</v>
      </c>
      <c r="Q17" s="795">
        <f>SUM(E17:P17)</f>
        <v>125</v>
      </c>
      <c r="R17" s="806">
        <v>125</v>
      </c>
      <c r="S17" s="833">
        <v>3</v>
      </c>
      <c r="T17" s="93"/>
      <c r="U17" s="44"/>
      <c r="V17" s="88" t="s">
        <v>303</v>
      </c>
      <c r="W17" s="246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44"/>
      <c r="AJ17" s="833"/>
    </row>
    <row r="18" spans="2:36" ht="13.5" thickBot="1" x14ac:dyDescent="0.25">
      <c r="B18" s="345"/>
      <c r="D18" s="88" t="s">
        <v>288</v>
      </c>
      <c r="E18" s="245">
        <f>'B RANCH'!I6</f>
        <v>11</v>
      </c>
      <c r="F18" s="245">
        <f>'B RANCH'!N6</f>
        <v>12</v>
      </c>
      <c r="G18" s="245">
        <f>'B RANCH'!Z6</f>
        <v>12</v>
      </c>
      <c r="H18" s="245">
        <f>'B RANCH'!AE6</f>
        <v>15</v>
      </c>
      <c r="I18" s="245">
        <f>'B RANCH'!U6</f>
        <v>4</v>
      </c>
      <c r="J18" s="245">
        <f>'B RANCH'!AI6</f>
        <v>10</v>
      </c>
      <c r="K18" s="245">
        <f>'B RANCH'!AN6</f>
        <v>14</v>
      </c>
      <c r="L18" s="245">
        <f>'B RANCH'!BH6</f>
        <v>10</v>
      </c>
      <c r="M18" s="245">
        <f>'B RANCH'!BM6</f>
        <v>10</v>
      </c>
      <c r="N18" s="283">
        <f>'B RANCH'!AS6</f>
        <v>8</v>
      </c>
      <c r="O18" s="283">
        <f>'B RANCH'!AX6</f>
        <v>9</v>
      </c>
      <c r="P18" s="283">
        <f>'B RANCH'!BC6</f>
        <v>9</v>
      </c>
      <c r="Q18" s="795">
        <f>SUM(E18:P18)</f>
        <v>124</v>
      </c>
      <c r="R18" s="807">
        <v>124</v>
      </c>
      <c r="S18" s="833"/>
      <c r="T18" s="192"/>
      <c r="U18" s="88"/>
      <c r="V18" s="88" t="s">
        <v>288</v>
      </c>
      <c r="W18" s="248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44"/>
      <c r="AJ18" s="833"/>
    </row>
    <row r="19" spans="2:36" ht="13.5" thickBot="1" x14ac:dyDescent="0.25">
      <c r="B19" s="192"/>
      <c r="D19" s="88" t="s">
        <v>160</v>
      </c>
      <c r="E19" s="245"/>
      <c r="F19" s="245"/>
      <c r="G19" s="245"/>
      <c r="H19" s="245"/>
      <c r="I19" s="245">
        <f>'B ENG PERF'!Q10</f>
        <v>6</v>
      </c>
      <c r="J19" s="245">
        <f>'B ENG PERF'!AC10</f>
        <v>8</v>
      </c>
      <c r="K19" s="245">
        <f>'B ENG PERF'!AG10</f>
        <v>5</v>
      </c>
      <c r="L19" s="245">
        <f>'B ENG PERF'!AV10</f>
        <v>7</v>
      </c>
      <c r="M19" s="245">
        <f>'B ENG PERF'!AZ10</f>
        <v>7</v>
      </c>
      <c r="N19" s="283">
        <f>'B ENG PERF'!AR10</f>
        <v>4</v>
      </c>
      <c r="O19" s="283">
        <f>'B ENG PERF'!AK10</f>
        <v>8</v>
      </c>
      <c r="P19" s="283">
        <f>'B ENG PERF'!AO10</f>
        <v>7</v>
      </c>
      <c r="Q19" s="795">
        <f>SUM(E19:P19)</f>
        <v>52</v>
      </c>
      <c r="R19" s="807"/>
      <c r="S19" s="833"/>
      <c r="T19" s="192"/>
      <c r="U19" s="88"/>
      <c r="V19" s="88" t="s">
        <v>160</v>
      </c>
      <c r="W19" s="248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44"/>
      <c r="AJ19" s="833"/>
    </row>
    <row r="20" spans="2:36" ht="13.5" thickBot="1" x14ac:dyDescent="0.25">
      <c r="B20" s="192"/>
      <c r="D20" s="88" t="s">
        <v>73</v>
      </c>
      <c r="E20" s="253">
        <f>'MATURE HALTER'!G6</f>
        <v>8</v>
      </c>
      <c r="F20" s="253">
        <f>'MATURE HALTER'!K6</f>
        <v>5</v>
      </c>
      <c r="G20" s="253">
        <f>'MATURE HALTER'!S6</f>
        <v>9</v>
      </c>
      <c r="H20" s="253">
        <f>'MATURE HALTER'!W6</f>
        <v>3</v>
      </c>
      <c r="I20" s="253">
        <f>'MATURE HALTER'!O6</f>
        <v>2</v>
      </c>
      <c r="J20" s="253">
        <f>'MATURE HALTER'!AM6</f>
        <v>9</v>
      </c>
      <c r="K20" s="253">
        <f>'MATURE HALTER'!AA6</f>
        <v>7</v>
      </c>
      <c r="L20" s="253">
        <f>'MATURE HALTER'!AU6</f>
        <v>4</v>
      </c>
      <c r="M20" s="253">
        <f>'MATURE HALTER'!AY6</f>
        <v>9</v>
      </c>
      <c r="N20" s="284">
        <f>'MATURE HALTER'!AQ6</f>
        <v>1</v>
      </c>
      <c r="O20" s="284">
        <f>'MATURE HALTER'!AE6</f>
        <v>9</v>
      </c>
      <c r="P20" s="284">
        <f>'MATURE HALTER'!AI6</f>
        <v>9</v>
      </c>
      <c r="Q20" s="795">
        <f>SUM(E20:P20)</f>
        <v>75</v>
      </c>
      <c r="R20" s="807">
        <v>74</v>
      </c>
      <c r="S20" s="833"/>
      <c r="T20" s="192"/>
      <c r="U20" s="88"/>
      <c r="V20" s="88"/>
      <c r="W20" s="250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44"/>
      <c r="AJ20" s="833"/>
    </row>
    <row r="21" spans="2:36" x14ac:dyDescent="0.2">
      <c r="B21" s="192"/>
      <c r="D21" s="88" t="s">
        <v>50</v>
      </c>
      <c r="E21" s="253"/>
      <c r="F21" s="253"/>
      <c r="G21" s="253"/>
      <c r="H21" s="253"/>
      <c r="I21" s="253"/>
      <c r="J21" s="253"/>
      <c r="K21" s="793"/>
      <c r="L21" s="253"/>
      <c r="M21" s="253"/>
      <c r="N21" s="284"/>
      <c r="O21" s="794"/>
      <c r="P21" s="794"/>
      <c r="Q21" s="795"/>
      <c r="R21" s="807"/>
      <c r="S21" s="833"/>
      <c r="T21" s="192"/>
      <c r="U21" s="88"/>
      <c r="V21" s="88" t="s">
        <v>360</v>
      </c>
      <c r="W21" s="250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44"/>
      <c r="AJ21" s="833"/>
    </row>
    <row r="22" spans="2:36" ht="13.5" thickBot="1" x14ac:dyDescent="0.25">
      <c r="B22" s="192"/>
      <c r="D22" s="88" t="s">
        <v>289</v>
      </c>
      <c r="E22" s="245"/>
      <c r="F22" s="245"/>
      <c r="G22" s="245"/>
      <c r="H22" s="245"/>
      <c r="I22" s="245"/>
      <c r="J22" s="245"/>
      <c r="K22" s="245"/>
      <c r="L22" s="245"/>
      <c r="M22" s="245"/>
      <c r="N22" s="283"/>
      <c r="O22" s="761"/>
      <c r="P22" s="283"/>
      <c r="Q22" s="797"/>
      <c r="R22" s="808"/>
      <c r="S22" s="833"/>
      <c r="T22" s="192"/>
      <c r="U22" s="88"/>
      <c r="V22" s="88" t="s">
        <v>73</v>
      </c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53"/>
      <c r="AI22" s="44"/>
      <c r="AJ22" s="833"/>
    </row>
    <row r="23" spans="2:36" ht="13.5" thickBot="1" x14ac:dyDescent="0.25">
      <c r="B23" s="192"/>
      <c r="M23" s="88" t="s">
        <v>144</v>
      </c>
      <c r="N23" s="88"/>
      <c r="O23" s="88"/>
      <c r="P23" s="88"/>
      <c r="Q23" s="800">
        <f>SUM(Q17:Q22)</f>
        <v>376</v>
      </c>
      <c r="R23" s="299">
        <f>SUM(R17:R22)</f>
        <v>323</v>
      </c>
      <c r="S23" s="833"/>
      <c r="T23" s="192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 t="s">
        <v>144</v>
      </c>
      <c r="AH23" s="44">
        <f>SUM(AH17:AH22)</f>
        <v>0</v>
      </c>
      <c r="AI23" s="304">
        <f>SUM(AI17:AI22)</f>
        <v>0</v>
      </c>
      <c r="AJ23" s="833"/>
    </row>
    <row r="24" spans="2:36" ht="13.5" thickBot="1" x14ac:dyDescent="0.25">
      <c r="B24" s="192"/>
      <c r="R24" s="88"/>
      <c r="S24" s="833"/>
      <c r="T24" s="192"/>
      <c r="V24" s="88"/>
      <c r="AI24" s="88"/>
      <c r="AJ24" s="833"/>
    </row>
    <row r="25" spans="2:36" ht="15.75" thickBot="1" x14ac:dyDescent="0.35">
      <c r="B25" s="90" t="s">
        <v>496</v>
      </c>
      <c r="C25" s="91" t="s">
        <v>334</v>
      </c>
      <c r="D25" t="s">
        <v>303</v>
      </c>
      <c r="E25" s="245">
        <f>'B WEST PERF'!I15</f>
        <v>1</v>
      </c>
      <c r="F25" s="245">
        <f>'B WEST PERF'!N15</f>
        <v>4</v>
      </c>
      <c r="G25" s="245">
        <f>'B WEST PERF'!X15</f>
        <v>6</v>
      </c>
      <c r="H25" s="245">
        <f>'B WEST PERF'!AC15</f>
        <v>6</v>
      </c>
      <c r="I25" s="245"/>
      <c r="J25" s="245">
        <f>'B WEST PERF'!AN15</f>
        <v>1</v>
      </c>
      <c r="K25" s="245"/>
      <c r="L25" s="245">
        <f>'B WEST PERF'!BG15</f>
        <v>3</v>
      </c>
      <c r="M25" s="245">
        <f>'B WEST PERF'!BL15</f>
        <v>3</v>
      </c>
      <c r="N25" s="283"/>
      <c r="O25" s="283">
        <f>'B WEST PERF'!AW15</f>
        <v>3</v>
      </c>
      <c r="P25" s="283">
        <f>'B WEST PERF'!BB15</f>
        <v>4</v>
      </c>
      <c r="Q25" s="795">
        <f>SUM(E25:P25)</f>
        <v>31</v>
      </c>
      <c r="R25" s="812">
        <v>31</v>
      </c>
      <c r="S25" s="833">
        <v>6</v>
      </c>
      <c r="T25" s="93"/>
      <c r="U25" s="44"/>
      <c r="V25" s="88" t="s">
        <v>303</v>
      </c>
      <c r="W25" s="245"/>
      <c r="X25" s="245"/>
      <c r="Y25" s="245"/>
      <c r="Z25" s="245"/>
      <c r="AA25" s="245"/>
      <c r="AB25" s="245"/>
      <c r="AC25" s="343"/>
      <c r="AD25" s="245"/>
      <c r="AE25" s="245"/>
      <c r="AF25" s="245"/>
      <c r="AG25" s="245"/>
      <c r="AH25" s="245"/>
      <c r="AI25" s="317"/>
      <c r="AJ25" s="833"/>
    </row>
    <row r="26" spans="2:36" ht="13.5" thickBot="1" x14ac:dyDescent="0.25">
      <c r="B26" s="344"/>
      <c r="D26" t="s">
        <v>288</v>
      </c>
      <c r="E26" s="245">
        <f>'B RANCH'!I11</f>
        <v>5</v>
      </c>
      <c r="F26" s="245">
        <f>'B RANCH'!N11</f>
        <v>5</v>
      </c>
      <c r="G26" s="245">
        <f>'B RANCH'!Z11</f>
        <v>6</v>
      </c>
      <c r="H26" s="245">
        <f>'B RANCH'!AE11</f>
        <v>4</v>
      </c>
      <c r="I26" s="245"/>
      <c r="J26" s="245"/>
      <c r="K26" s="245"/>
      <c r="L26" s="245">
        <f>'B RANCH'!BH11</f>
        <v>2</v>
      </c>
      <c r="M26" s="245">
        <f>'B RANCH'!BM11</f>
        <v>2</v>
      </c>
      <c r="N26" s="283"/>
      <c r="O26" s="283">
        <f>'B RANCH'!AX11</f>
        <v>2</v>
      </c>
      <c r="P26" s="283">
        <f>'B RANCH'!BC11</f>
        <v>0.5</v>
      </c>
      <c r="Q26" s="795">
        <f>SUM(E26:P26)</f>
        <v>26.5</v>
      </c>
      <c r="R26" s="812">
        <v>26.5</v>
      </c>
      <c r="S26" s="833"/>
      <c r="T26" s="345"/>
      <c r="V26" s="88" t="s">
        <v>288</v>
      </c>
      <c r="W26" s="245"/>
      <c r="X26" s="245"/>
      <c r="Y26" s="245"/>
      <c r="Z26" s="245"/>
      <c r="AA26" s="245"/>
      <c r="AB26" s="245"/>
      <c r="AC26" s="245"/>
      <c r="AD26" s="245"/>
      <c r="AE26" s="343"/>
      <c r="AF26" s="343"/>
      <c r="AG26" s="245"/>
      <c r="AH26" s="245"/>
      <c r="AI26" s="318"/>
      <c r="AJ26" s="833"/>
    </row>
    <row r="27" spans="2:36" ht="13.5" thickBot="1" x14ac:dyDescent="0.25">
      <c r="B27" s="192"/>
      <c r="D27" t="s">
        <v>160</v>
      </c>
      <c r="E27" s="245">
        <f>'B ENG PERF'!I7</f>
        <v>4</v>
      </c>
      <c r="F27" s="245">
        <f>'B ENG PERF'!M7</f>
        <v>4</v>
      </c>
      <c r="G27" s="245">
        <f>'B ENG PERF'!U7</f>
        <v>2</v>
      </c>
      <c r="H27" s="245">
        <f>'B ENG PERF'!Y7</f>
        <v>1</v>
      </c>
      <c r="I27" s="245">
        <f>'B ENG PERF'!Q7</f>
        <v>2</v>
      </c>
      <c r="J27" s="245"/>
      <c r="K27" s="343"/>
      <c r="L27" s="245">
        <f>'B ENG PERF'!AV7</f>
        <v>2</v>
      </c>
      <c r="M27" s="245">
        <f>'B ENG PERF'!AZ7</f>
        <v>2</v>
      </c>
      <c r="N27" s="761"/>
      <c r="O27" s="283">
        <f>'B ENG PERF'!AK7</f>
        <v>3</v>
      </c>
      <c r="P27" s="283">
        <f>'B ENG PERF'!AO7</f>
        <v>3</v>
      </c>
      <c r="Q27" s="795">
        <f>SUM(E27:P27)</f>
        <v>23</v>
      </c>
      <c r="R27" s="807">
        <v>23</v>
      </c>
      <c r="S27" s="833"/>
      <c r="T27" s="88"/>
      <c r="V27" s="88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318"/>
      <c r="AJ27" s="833"/>
    </row>
    <row r="28" spans="2:36" ht="13.5" thickBot="1" x14ac:dyDescent="0.25">
      <c r="B28" s="192"/>
      <c r="D28" s="88" t="s">
        <v>477</v>
      </c>
      <c r="E28" s="245"/>
      <c r="F28" s="245"/>
      <c r="G28" s="343"/>
      <c r="H28" s="343"/>
      <c r="I28" s="245"/>
      <c r="J28" s="245"/>
      <c r="K28" s="343"/>
      <c r="L28" s="343"/>
      <c r="M28" s="343"/>
      <c r="N28" s="761"/>
      <c r="O28" s="761"/>
      <c r="P28" s="761"/>
      <c r="Q28" s="795"/>
      <c r="R28" s="807"/>
      <c r="S28" s="833"/>
      <c r="T28" s="88"/>
      <c r="V28" s="88" t="s">
        <v>50</v>
      </c>
      <c r="W28" s="245"/>
      <c r="X28" s="245"/>
      <c r="Y28" s="245"/>
      <c r="Z28" s="245"/>
      <c r="AA28" s="343"/>
      <c r="AB28" s="343"/>
      <c r="AC28" s="245"/>
      <c r="AD28" s="245"/>
      <c r="AE28" s="245"/>
      <c r="AF28" s="245"/>
      <c r="AG28" s="245"/>
      <c r="AH28" s="245"/>
      <c r="AI28" s="318"/>
      <c r="AJ28" s="833"/>
    </row>
    <row r="29" spans="2:36" ht="13.5" thickBot="1" x14ac:dyDescent="0.25">
      <c r="B29" s="192"/>
      <c r="D29" s="88" t="s">
        <v>50</v>
      </c>
      <c r="E29" s="245"/>
      <c r="F29" s="245"/>
      <c r="G29" s="245"/>
      <c r="H29" s="245"/>
      <c r="I29" s="245"/>
      <c r="J29" s="245"/>
      <c r="K29" s="245"/>
      <c r="L29" s="245"/>
      <c r="M29" s="245"/>
      <c r="N29" s="284"/>
      <c r="O29" s="284"/>
      <c r="P29" s="284"/>
      <c r="Q29" s="795"/>
      <c r="R29" s="807"/>
      <c r="S29" s="833"/>
      <c r="T29" s="88"/>
      <c r="V29" s="88" t="s">
        <v>476</v>
      </c>
      <c r="W29" s="245"/>
      <c r="X29" s="245"/>
      <c r="Y29" s="245"/>
      <c r="Z29" s="245"/>
      <c r="AA29" s="343"/>
      <c r="AB29" s="343"/>
      <c r="AC29" s="245"/>
      <c r="AD29" s="245"/>
      <c r="AE29" s="245"/>
      <c r="AF29" s="245"/>
      <c r="AG29" s="245"/>
      <c r="AH29" s="245"/>
      <c r="AI29" s="318"/>
      <c r="AJ29" s="833"/>
    </row>
    <row r="30" spans="2:36" ht="13.5" thickBot="1" x14ac:dyDescent="0.25">
      <c r="B30" s="192"/>
      <c r="D30" s="88" t="s">
        <v>73</v>
      </c>
      <c r="E30" s="245"/>
      <c r="F30" s="245"/>
      <c r="G30" s="245"/>
      <c r="H30" s="245"/>
      <c r="I30" s="245"/>
      <c r="J30" s="245"/>
      <c r="K30" s="245"/>
      <c r="L30" s="245"/>
      <c r="M30" s="245"/>
      <c r="N30" s="283"/>
      <c r="O30" s="283"/>
      <c r="P30" s="283"/>
      <c r="Q30" s="795"/>
      <c r="R30" s="812"/>
      <c r="S30" s="833"/>
      <c r="T30" s="192"/>
      <c r="V30" s="88" t="s">
        <v>160</v>
      </c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318"/>
      <c r="AJ30" s="833"/>
    </row>
    <row r="31" spans="2:36" ht="13.5" thickBot="1" x14ac:dyDescent="0.25">
      <c r="B31" s="192"/>
      <c r="M31" s="88" t="s">
        <v>144</v>
      </c>
      <c r="N31" s="88"/>
      <c r="O31" s="88"/>
      <c r="P31" s="88"/>
      <c r="Q31" s="800">
        <f>SUM(Q25:Q30)</f>
        <v>80.5</v>
      </c>
      <c r="R31" s="298">
        <f>SUM(R25:R30)</f>
        <v>80.5</v>
      </c>
      <c r="S31" s="833"/>
      <c r="T31" s="192"/>
      <c r="V31" s="88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53"/>
      <c r="AI31" s="319"/>
      <c r="AJ31" s="833"/>
    </row>
    <row r="32" spans="2:36" ht="13.5" thickBot="1" x14ac:dyDescent="0.25">
      <c r="B32" s="192"/>
      <c r="R32" s="88"/>
      <c r="S32" s="833"/>
      <c r="T32" s="192"/>
      <c r="AG32" s="88" t="s">
        <v>144</v>
      </c>
      <c r="AH32" s="44">
        <f>SUM(AH25:AH31)</f>
        <v>0</v>
      </c>
      <c r="AI32" s="299">
        <f>SUM(AI25:AI31)</f>
        <v>0</v>
      </c>
      <c r="AJ32" s="833"/>
    </row>
    <row r="33" spans="2:36" ht="13.5" thickBot="1" x14ac:dyDescent="0.25">
      <c r="B33" s="192"/>
      <c r="R33" s="88"/>
      <c r="S33" s="833"/>
      <c r="T33" s="192"/>
      <c r="AG33" s="88"/>
      <c r="AH33" s="88"/>
      <c r="AI33" s="88"/>
      <c r="AJ33" s="833"/>
    </row>
    <row r="34" spans="2:36" ht="15.75" thickBot="1" x14ac:dyDescent="0.35">
      <c r="B34" s="861" t="s">
        <v>42</v>
      </c>
      <c r="C34" s="71" t="s">
        <v>43</v>
      </c>
      <c r="D34" s="88" t="s">
        <v>303</v>
      </c>
      <c r="E34" s="242">
        <f>'B WEST PERF'!I11</f>
        <v>4</v>
      </c>
      <c r="F34" s="242">
        <f>'B WEST PERF'!N11</f>
        <v>5</v>
      </c>
      <c r="G34" s="242"/>
      <c r="H34" s="242"/>
      <c r="I34" s="242"/>
      <c r="J34" s="242"/>
      <c r="K34" s="242"/>
      <c r="L34" s="242"/>
      <c r="M34" s="242"/>
      <c r="N34" s="809"/>
      <c r="O34" s="809"/>
      <c r="P34" s="809"/>
      <c r="Q34" s="811">
        <f>SUM(E34:P34)</f>
        <v>9</v>
      </c>
      <c r="R34" s="812"/>
      <c r="S34" s="833" t="s">
        <v>532</v>
      </c>
      <c r="T34" s="93"/>
      <c r="U34" s="44"/>
      <c r="V34" s="88" t="s">
        <v>303</v>
      </c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305"/>
      <c r="AJ34" s="833"/>
    </row>
    <row r="35" spans="2:36" ht="13.5" thickBot="1" x14ac:dyDescent="0.25">
      <c r="B35" s="344"/>
      <c r="D35" s="88" t="s">
        <v>288</v>
      </c>
      <c r="E35" s="242"/>
      <c r="F35" s="242"/>
      <c r="G35" s="242"/>
      <c r="H35" s="242"/>
      <c r="I35" s="242"/>
      <c r="J35" s="242"/>
      <c r="K35" s="242"/>
      <c r="L35" s="242"/>
      <c r="M35" s="242"/>
      <c r="N35" s="809"/>
      <c r="O35" s="809"/>
      <c r="P35" s="809"/>
      <c r="Q35" s="811"/>
      <c r="R35" s="812"/>
      <c r="S35" s="833"/>
      <c r="T35" s="345"/>
      <c r="V35" s="88" t="s">
        <v>288</v>
      </c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305"/>
      <c r="AJ35" s="833"/>
    </row>
    <row r="36" spans="2:36" ht="13.5" thickBot="1" x14ac:dyDescent="0.25">
      <c r="B36" s="254"/>
      <c r="D36" s="88" t="s">
        <v>50</v>
      </c>
      <c r="E36" s="242"/>
      <c r="F36" s="242"/>
      <c r="G36" s="242"/>
      <c r="H36" s="242"/>
      <c r="I36" s="242"/>
      <c r="J36" s="242"/>
      <c r="K36" s="242"/>
      <c r="L36" s="242"/>
      <c r="M36" s="242"/>
      <c r="N36" s="809"/>
      <c r="O36" s="809"/>
      <c r="P36" s="809"/>
      <c r="Q36" s="811"/>
      <c r="R36" s="813"/>
      <c r="S36" s="833"/>
      <c r="V36" s="88" t="s">
        <v>73</v>
      </c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305"/>
      <c r="AJ36" s="833"/>
    </row>
    <row r="37" spans="2:36" ht="13.5" thickBot="1" x14ac:dyDescent="0.25">
      <c r="B37" s="192"/>
      <c r="D37" s="88" t="s">
        <v>73</v>
      </c>
      <c r="E37" s="243"/>
      <c r="F37" s="243"/>
      <c r="G37" s="243"/>
      <c r="H37" s="243"/>
      <c r="I37" s="243"/>
      <c r="J37" s="243"/>
      <c r="K37" s="243"/>
      <c r="L37" s="243"/>
      <c r="M37" s="243"/>
      <c r="N37" s="810"/>
      <c r="O37" s="810"/>
      <c r="P37" s="810"/>
      <c r="Q37" s="811"/>
      <c r="R37" s="812"/>
      <c r="S37" s="833"/>
      <c r="V37" s="88" t="s">
        <v>160</v>
      </c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305"/>
      <c r="AJ37" s="833"/>
    </row>
    <row r="38" spans="2:36" ht="13.5" thickBot="1" x14ac:dyDescent="0.25">
      <c r="B38" s="192"/>
      <c r="D38" s="88" t="s">
        <v>160</v>
      </c>
      <c r="E38" s="242"/>
      <c r="F38" s="242"/>
      <c r="G38" s="242"/>
      <c r="H38" s="242"/>
      <c r="I38" s="242"/>
      <c r="J38" s="242"/>
      <c r="K38" s="242"/>
      <c r="L38" s="242"/>
      <c r="M38" s="245"/>
      <c r="N38" s="283"/>
      <c r="O38" s="283"/>
      <c r="P38" s="283"/>
      <c r="Q38" s="811"/>
      <c r="R38" s="814"/>
      <c r="S38" s="833"/>
      <c r="V38" s="88" t="s">
        <v>50</v>
      </c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53"/>
      <c r="AI38" s="998"/>
      <c r="AJ38" s="833"/>
    </row>
    <row r="39" spans="2:36" ht="13.5" thickBot="1" x14ac:dyDescent="0.25">
      <c r="B39" s="192"/>
      <c r="M39" s="88" t="s">
        <v>144</v>
      </c>
      <c r="N39" s="88"/>
      <c r="O39" s="88"/>
      <c r="P39" s="88"/>
      <c r="Q39" s="815">
        <f>SUM(Q34:Q38)</f>
        <v>9</v>
      </c>
      <c r="R39" s="299">
        <f>SUM(R34:R38)</f>
        <v>0</v>
      </c>
      <c r="S39" s="833"/>
      <c r="T39" s="88"/>
      <c r="AG39" s="88" t="s">
        <v>144</v>
      </c>
      <c r="AH39" s="280">
        <f>SUM(AH34:AH38)</f>
        <v>0</v>
      </c>
      <c r="AI39" s="299">
        <f>SUM(AI34:AI38)</f>
        <v>0</v>
      </c>
      <c r="AJ39" s="833"/>
    </row>
    <row r="40" spans="2:36" ht="13.5" thickBot="1" x14ac:dyDescent="0.25">
      <c r="B40" s="192"/>
      <c r="R40" s="88"/>
      <c r="S40" s="833"/>
      <c r="AI40" s="88"/>
      <c r="AJ40" s="833"/>
    </row>
    <row r="41" spans="2:36" ht="15.75" thickBot="1" x14ac:dyDescent="0.35">
      <c r="B41" s="90" t="s">
        <v>508</v>
      </c>
      <c r="C41" s="104" t="s">
        <v>509</v>
      </c>
      <c r="D41" s="88" t="s">
        <v>303</v>
      </c>
      <c r="E41" s="245">
        <f>'B WEST PERF'!I25</f>
        <v>14</v>
      </c>
      <c r="F41" s="245">
        <f>'B WEST PERF'!N25</f>
        <v>21</v>
      </c>
      <c r="G41" s="245">
        <f>'B WEST PERF'!X25</f>
        <v>7</v>
      </c>
      <c r="H41" s="245">
        <f>'B WEST PERF'!AC25</f>
        <v>12</v>
      </c>
      <c r="I41" s="245">
        <f>'B WEST PERF'!S25</f>
        <v>9</v>
      </c>
      <c r="J41" s="245">
        <f>'B WEST PERF'!AN25</f>
        <v>36</v>
      </c>
      <c r="K41" s="245">
        <f>'B WEST PERF'!AG25</f>
        <v>14</v>
      </c>
      <c r="L41" s="245">
        <f>'B WEST PERF'!BG25</f>
        <v>8</v>
      </c>
      <c r="M41" s="245">
        <f>'B WEST PERF'!BL25</f>
        <v>8</v>
      </c>
      <c r="N41" s="283">
        <f>'B WEST PERF'!AR25</f>
        <v>6</v>
      </c>
      <c r="O41" s="283">
        <f>'B WEST PERF'!AW25</f>
        <v>16</v>
      </c>
      <c r="P41" s="283">
        <f>'B WEST PERF'!BB25</f>
        <v>17</v>
      </c>
      <c r="Q41" s="795">
        <f t="shared" ref="Q41:Q47" si="0">SUM(E41:P41)</f>
        <v>168</v>
      </c>
      <c r="R41" s="817">
        <v>168</v>
      </c>
      <c r="S41" s="833">
        <v>1</v>
      </c>
      <c r="T41" s="93"/>
      <c r="U41" s="44"/>
      <c r="V41" s="88" t="s">
        <v>303</v>
      </c>
      <c r="W41" s="343"/>
      <c r="X41" s="343"/>
      <c r="Y41" s="343"/>
      <c r="Z41" s="343"/>
      <c r="AA41" s="245"/>
      <c r="AB41" s="245"/>
      <c r="AC41" s="343"/>
      <c r="AD41" s="245"/>
      <c r="AE41" s="245"/>
      <c r="AF41" s="245"/>
      <c r="AG41" s="245"/>
      <c r="AH41" s="245"/>
      <c r="AI41" s="300"/>
      <c r="AJ41" s="833"/>
    </row>
    <row r="42" spans="2:36" ht="13.5" thickBot="1" x14ac:dyDescent="0.25">
      <c r="B42" s="345"/>
      <c r="D42" s="88" t="s">
        <v>288</v>
      </c>
      <c r="E42" s="245">
        <f>'B RANCH'!I26</f>
        <v>9.5</v>
      </c>
      <c r="F42" s="245">
        <f>'B RANCH'!N26</f>
        <v>11</v>
      </c>
      <c r="G42" s="245">
        <f>'B RANCH'!Z26</f>
        <v>13</v>
      </c>
      <c r="H42" s="245">
        <f>'B RANCH'!AE26</f>
        <v>16</v>
      </c>
      <c r="I42" s="245">
        <f>'B RANCH'!U26</f>
        <v>7</v>
      </c>
      <c r="J42" s="245">
        <f>'B RANCH'!AI26</f>
        <v>16</v>
      </c>
      <c r="K42" s="245">
        <f>'B RANCH'!AN26</f>
        <v>17</v>
      </c>
      <c r="L42" s="245">
        <f>'B RANCH'!BH26</f>
        <v>14</v>
      </c>
      <c r="M42" s="245">
        <f>'B RANCH'!BM26</f>
        <v>9</v>
      </c>
      <c r="N42" s="283">
        <f>'B RANCH'!AS26</f>
        <v>12</v>
      </c>
      <c r="O42" s="283">
        <f>'B RANCH'!AX26</f>
        <v>16</v>
      </c>
      <c r="P42" s="283">
        <f>'B RANCH'!BC26</f>
        <v>14</v>
      </c>
      <c r="Q42" s="795">
        <f t="shared" si="0"/>
        <v>154.5</v>
      </c>
      <c r="R42" s="818">
        <v>154.5</v>
      </c>
      <c r="S42" s="833"/>
      <c r="T42" s="816"/>
      <c r="V42" s="88" t="s">
        <v>288</v>
      </c>
      <c r="W42" s="343"/>
      <c r="X42" s="343"/>
      <c r="Y42" s="343"/>
      <c r="Z42" s="343"/>
      <c r="AA42" s="245"/>
      <c r="AB42" s="245"/>
      <c r="AC42" s="245"/>
      <c r="AD42" s="245"/>
      <c r="AE42" s="245"/>
      <c r="AF42" s="245"/>
      <c r="AG42" s="343"/>
      <c r="AH42" s="245"/>
      <c r="AI42" s="300"/>
      <c r="AJ42" s="833"/>
    </row>
    <row r="43" spans="2:36" ht="13.5" thickBot="1" x14ac:dyDescent="0.25">
      <c r="B43" s="192"/>
      <c r="D43" s="88" t="s">
        <v>73</v>
      </c>
      <c r="E43" s="245"/>
      <c r="F43" s="245"/>
      <c r="G43" s="245">
        <f>'MATURE HALTER'!S21</f>
        <v>3</v>
      </c>
      <c r="H43" s="245">
        <f>'MATURE HALTER'!W21</f>
        <v>7</v>
      </c>
      <c r="I43" s="245">
        <f>'MATURE HALTER'!O21</f>
        <v>7</v>
      </c>
      <c r="J43" s="245">
        <f>'MATURE HALTER'!AM21</f>
        <v>7</v>
      </c>
      <c r="K43" s="245">
        <f>'MATURE HALTER'!AA21</f>
        <v>5</v>
      </c>
      <c r="L43" s="245">
        <f>'MATURE HALTER'!AU21</f>
        <v>6</v>
      </c>
      <c r="M43" s="245">
        <f>'MATURE HALTER'!AY21</f>
        <v>5</v>
      </c>
      <c r="N43" s="283">
        <f>'MATURE HALTER'!AQ21</f>
        <v>3</v>
      </c>
      <c r="O43" s="283">
        <f>'MATURE HALTER'!AI21</f>
        <v>5</v>
      </c>
      <c r="P43" s="283">
        <f>'MATURE HALTER'!AE21</f>
        <v>5</v>
      </c>
      <c r="Q43" s="795">
        <f t="shared" si="0"/>
        <v>53</v>
      </c>
      <c r="R43" s="818"/>
      <c r="S43" s="833"/>
      <c r="V43" s="88" t="s">
        <v>476</v>
      </c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300"/>
      <c r="AJ43" s="833"/>
    </row>
    <row r="44" spans="2:36" ht="13.5" thickBot="1" x14ac:dyDescent="0.25">
      <c r="B44" s="192"/>
      <c r="D44" s="88" t="s">
        <v>50</v>
      </c>
      <c r="E44" s="245"/>
      <c r="F44" s="245"/>
      <c r="G44" s="245"/>
      <c r="H44" s="245"/>
      <c r="I44" s="245"/>
      <c r="J44" s="245"/>
      <c r="K44" s="245">
        <f>GYMKHANA!AX24</f>
        <v>18</v>
      </c>
      <c r="L44" s="245"/>
      <c r="M44" s="245"/>
      <c r="N44" s="283"/>
      <c r="O44" s="283"/>
      <c r="P44" s="283"/>
      <c r="Q44" s="795">
        <f t="shared" si="0"/>
        <v>18</v>
      </c>
      <c r="R44" s="818"/>
      <c r="S44" s="833"/>
      <c r="V44" s="88" t="s">
        <v>160</v>
      </c>
      <c r="W44" s="343"/>
      <c r="X44" s="343"/>
      <c r="Y44" s="343"/>
      <c r="Z44" s="343"/>
      <c r="AA44" s="245"/>
      <c r="AB44" s="245"/>
      <c r="AC44" s="245"/>
      <c r="AD44" s="245"/>
      <c r="AE44" s="245"/>
      <c r="AF44" s="343"/>
      <c r="AG44" s="245"/>
      <c r="AH44" s="253"/>
      <c r="AI44" s="301"/>
      <c r="AJ44" s="833"/>
    </row>
    <row r="45" spans="2:36" ht="13.5" thickBot="1" x14ac:dyDescent="0.25">
      <c r="B45" s="192"/>
      <c r="D45" s="88" t="s">
        <v>160</v>
      </c>
      <c r="E45" s="245">
        <f>'B ENG PERF'!I14</f>
        <v>9</v>
      </c>
      <c r="F45" s="245">
        <f>'B ENG PERF'!M14</f>
        <v>10</v>
      </c>
      <c r="G45" s="245">
        <f>'B ENG PERF'!U14</f>
        <v>6</v>
      </c>
      <c r="H45" s="245">
        <f>'B ENG PERF'!Y14</f>
        <v>7</v>
      </c>
      <c r="I45" s="245">
        <f>'B ENG PERF'!Q14</f>
        <v>10</v>
      </c>
      <c r="J45" s="245">
        <f>'B ENG PERF'!AC14</f>
        <v>12</v>
      </c>
      <c r="K45" s="245">
        <f>'B ENG PERF'!AG14</f>
        <v>8</v>
      </c>
      <c r="L45" s="245">
        <f>'B ENG PERF'!AV14</f>
        <v>6</v>
      </c>
      <c r="M45" s="245">
        <f>'B ENG PERF'!AZ14</f>
        <v>9</v>
      </c>
      <c r="N45" s="283">
        <f>'B ENG PERF'!AR14</f>
        <v>7</v>
      </c>
      <c r="O45" s="283">
        <f>'B ENG PERF'!AK14</f>
        <v>13</v>
      </c>
      <c r="P45" s="283">
        <f>'B ENG PERF'!AO14</f>
        <v>13</v>
      </c>
      <c r="Q45" s="795">
        <f t="shared" si="0"/>
        <v>110</v>
      </c>
      <c r="R45" s="818">
        <v>110</v>
      </c>
      <c r="S45" s="833"/>
      <c r="AG45" s="88" t="s">
        <v>144</v>
      </c>
      <c r="AH45" s="280">
        <f>SUM(AH41:AH44)</f>
        <v>0</v>
      </c>
      <c r="AI45" s="299">
        <f>SUM(AI41:AI44)</f>
        <v>0</v>
      </c>
      <c r="AJ45" s="833"/>
    </row>
    <row r="46" spans="2:36" ht="13.5" thickBot="1" x14ac:dyDescent="0.25">
      <c r="B46" s="192"/>
      <c r="D46" s="88" t="s">
        <v>360</v>
      </c>
      <c r="E46" s="245">
        <f>'DRIVE SINGLE'!K15</f>
        <v>7</v>
      </c>
      <c r="F46" s="245">
        <f>'DRIVE SINGLE'!Q15</f>
        <v>7</v>
      </c>
      <c r="G46" s="245">
        <f>'DRIVE SINGLE'!AF15</f>
        <v>7</v>
      </c>
      <c r="H46" s="245">
        <f>'DRIVE SINGLE'!AL15</f>
        <v>8</v>
      </c>
      <c r="I46" s="245"/>
      <c r="J46" s="245">
        <v>30</v>
      </c>
      <c r="K46" s="245"/>
      <c r="L46" s="245">
        <f>'DRIVE SINGLE'!BW15</f>
        <v>5</v>
      </c>
      <c r="M46" s="245">
        <f>'DRIVE SINGLE'!CB15</f>
        <v>5</v>
      </c>
      <c r="N46" s="284">
        <f>'DRIVE SINGLE'!BH15</f>
        <v>9</v>
      </c>
      <c r="O46" s="284">
        <f>'DRIVE SINGLE'!BM15</f>
        <v>6</v>
      </c>
      <c r="P46" s="284">
        <f>'DRIVE SINGLE'!BR15</f>
        <v>6</v>
      </c>
      <c r="Q46" s="795">
        <f t="shared" si="0"/>
        <v>90</v>
      </c>
      <c r="R46" s="992"/>
      <c r="S46" s="833"/>
      <c r="AG46" s="88"/>
      <c r="AH46" s="88"/>
      <c r="AI46" s="192"/>
      <c r="AJ46" s="833"/>
    </row>
    <row r="47" spans="2:36" ht="13.5" thickBot="1" x14ac:dyDescent="0.25">
      <c r="B47" s="192"/>
      <c r="D47" s="88" t="s">
        <v>476</v>
      </c>
      <c r="E47" s="245">
        <f>'B HUNTER JUMPER'!J9</f>
        <v>6</v>
      </c>
      <c r="F47" s="245">
        <f>'B HUNTER JUMPER'!O9</f>
        <v>5</v>
      </c>
      <c r="G47" s="343"/>
      <c r="H47" s="343"/>
      <c r="I47" s="245">
        <f>'B HUNTER JUMPER'!AF9</f>
        <v>8</v>
      </c>
      <c r="J47" s="245"/>
      <c r="K47" s="245">
        <f>'B HUNTER JUMPER'!S9</f>
        <v>9</v>
      </c>
      <c r="L47" s="343"/>
      <c r="M47" s="343"/>
      <c r="N47" s="761"/>
      <c r="O47" s="283">
        <f>'B HUNTER JUMPER'!AK9</f>
        <v>11</v>
      </c>
      <c r="P47" s="283">
        <f>'B HUNTER JUMPER'!AP9</f>
        <v>11</v>
      </c>
      <c r="Q47" s="795">
        <f t="shared" si="0"/>
        <v>50</v>
      </c>
      <c r="R47" s="1284"/>
      <c r="S47" s="833"/>
      <c r="AI47" s="88"/>
      <c r="AJ47" s="833"/>
    </row>
    <row r="48" spans="2:36" ht="13.5" thickBot="1" x14ac:dyDescent="0.25">
      <c r="B48" s="192"/>
      <c r="M48" s="88" t="s">
        <v>144</v>
      </c>
      <c r="N48" s="88"/>
      <c r="O48" s="88"/>
      <c r="P48" s="88"/>
      <c r="Q48" s="238">
        <f>SUM(Q41:Q47)</f>
        <v>643.5</v>
      </c>
      <c r="R48" s="299">
        <f>SUM(R41,R42,R44,R45)</f>
        <v>432.5</v>
      </c>
      <c r="S48" s="833"/>
      <c r="AI48" s="88"/>
      <c r="AJ48" s="833"/>
    </row>
    <row r="49" spans="2:36" ht="13.5" thickBot="1" x14ac:dyDescent="0.25">
      <c r="B49" s="192"/>
      <c r="R49" s="88"/>
      <c r="S49" s="833"/>
      <c r="AI49" s="88"/>
      <c r="AJ49" s="833"/>
    </row>
    <row r="50" spans="2:36" ht="15.75" thickBot="1" x14ac:dyDescent="0.35">
      <c r="B50" s="1327" t="s">
        <v>467</v>
      </c>
      <c r="C50" s="188" t="s">
        <v>368</v>
      </c>
      <c r="D50" s="88" t="s">
        <v>303</v>
      </c>
      <c r="E50" s="245">
        <f>'B WEST PERF'!I23</f>
        <v>15</v>
      </c>
      <c r="F50" s="245">
        <f>'B WEST PERF'!N23</f>
        <v>12</v>
      </c>
      <c r="G50" s="245">
        <f>'B WEST PERF'!X23</f>
        <v>13</v>
      </c>
      <c r="H50" s="245">
        <f>'B WEST PERF'!AC23</f>
        <v>8</v>
      </c>
      <c r="I50" s="245">
        <f>'B WEST PERF'!S23</f>
        <v>4</v>
      </c>
      <c r="J50" s="245">
        <f>'B WEST PERF'!AN23</f>
        <v>27</v>
      </c>
      <c r="K50" s="245">
        <f>'B WEST PERF'!AG23</f>
        <v>1</v>
      </c>
      <c r="L50" s="245">
        <f>'B WEST PERF'!BG23</f>
        <v>7</v>
      </c>
      <c r="M50" s="245">
        <f>'B WEST PERF'!BL23</f>
        <v>7</v>
      </c>
      <c r="N50" s="283">
        <f>'B WEST PERF'!AR23</f>
        <v>4</v>
      </c>
      <c r="O50" s="283">
        <f>'B WEST PERF'!AW23</f>
        <v>10</v>
      </c>
      <c r="P50" s="283">
        <f>'B WEST PERF'!BB23</f>
        <v>10</v>
      </c>
      <c r="Q50" s="820">
        <f>SUM(E50:P50)</f>
        <v>118</v>
      </c>
      <c r="R50" s="812">
        <v>118</v>
      </c>
      <c r="S50" s="833">
        <v>2</v>
      </c>
      <c r="T50" s="93"/>
      <c r="U50" s="44"/>
      <c r="V50" s="88" t="s">
        <v>303</v>
      </c>
      <c r="W50" s="245"/>
      <c r="X50" s="245"/>
      <c r="Y50" s="343"/>
      <c r="Z50" s="343"/>
      <c r="AA50" s="245"/>
      <c r="AB50" s="245"/>
      <c r="AC50" s="245"/>
      <c r="AD50" s="343"/>
      <c r="AE50" s="343"/>
      <c r="AF50" s="245"/>
      <c r="AG50" s="245"/>
      <c r="AH50" s="245"/>
      <c r="AI50" s="44"/>
      <c r="AJ50" s="833"/>
    </row>
    <row r="51" spans="2:36" ht="13.5" thickBot="1" x14ac:dyDescent="0.25">
      <c r="B51" s="345"/>
      <c r="D51" s="88" t="s">
        <v>288</v>
      </c>
      <c r="E51" s="245">
        <f>'B RANCH'!I24</f>
        <v>16</v>
      </c>
      <c r="F51" s="245">
        <f>'B WEST PERF'!N23</f>
        <v>12</v>
      </c>
      <c r="G51" s="245">
        <f>'B RANCH'!Z24</f>
        <v>20</v>
      </c>
      <c r="H51" s="245">
        <f>'B RANCH'!AE24</f>
        <v>17</v>
      </c>
      <c r="I51" s="245">
        <f>'B RANCH'!U24</f>
        <v>10</v>
      </c>
      <c r="J51" s="245">
        <f>'B RANCH'!AI24</f>
        <v>16</v>
      </c>
      <c r="K51" s="245">
        <f>'B RANCH'!AN24</f>
        <v>15</v>
      </c>
      <c r="L51" s="245">
        <f>'B RANCH'!BH24</f>
        <v>15</v>
      </c>
      <c r="M51" s="245">
        <f>'B RANCH'!BM24</f>
        <v>16</v>
      </c>
      <c r="N51" s="283">
        <f>'B RANCH'!AS24</f>
        <v>10</v>
      </c>
      <c r="O51" s="283">
        <f>'B RANCH'!AX24</f>
        <v>12</v>
      </c>
      <c r="P51" s="283">
        <f>'B RANCH'!BC24</f>
        <v>13</v>
      </c>
      <c r="Q51" s="820">
        <f>SUM(E51:P51)</f>
        <v>172</v>
      </c>
      <c r="R51" s="813">
        <v>172</v>
      </c>
      <c r="S51" s="833"/>
      <c r="T51" s="819"/>
      <c r="V51" s="88" t="s">
        <v>288</v>
      </c>
      <c r="W51" s="343"/>
      <c r="X51" s="343"/>
      <c r="Y51" s="343"/>
      <c r="Z51" s="245"/>
      <c r="AA51" s="343"/>
      <c r="AB51" s="343"/>
      <c r="AC51" s="245"/>
      <c r="AD51" s="245"/>
      <c r="AE51" s="343"/>
      <c r="AF51" s="245"/>
      <c r="AG51" s="245"/>
      <c r="AH51" s="245"/>
      <c r="AI51" s="44"/>
      <c r="AJ51" s="833"/>
    </row>
    <row r="52" spans="2:36" ht="13.5" thickBot="1" x14ac:dyDescent="0.25">
      <c r="B52" s="254"/>
      <c r="D52" s="88" t="s">
        <v>160</v>
      </c>
      <c r="E52" s="245">
        <f>'B ENG PERF'!I9</f>
        <v>6</v>
      </c>
      <c r="F52" s="245">
        <f>'B ENG PERF'!M9</f>
        <v>6</v>
      </c>
      <c r="G52" s="245">
        <f>'B ENG PERF'!U9</f>
        <v>5</v>
      </c>
      <c r="H52" s="245">
        <f>'B ENG PERF'!Y9</f>
        <v>3</v>
      </c>
      <c r="I52" s="245">
        <f>'B ENG PERF'!Q9</f>
        <v>5</v>
      </c>
      <c r="J52" s="245">
        <f>'B ENG PERF'!AC9</f>
        <v>9</v>
      </c>
      <c r="K52" s="245">
        <f>'B ENG PERF'!AG9</f>
        <v>4</v>
      </c>
      <c r="L52" s="245">
        <f>'B ENG PERF'!AV9</f>
        <v>8</v>
      </c>
      <c r="M52" s="245">
        <f>'B ENG PERF'!AZ9</f>
        <v>5</v>
      </c>
      <c r="N52" s="283">
        <f>'B ENG PERF'!AR9</f>
        <v>7</v>
      </c>
      <c r="O52" s="283">
        <f>'B ENG PERF'!AK9</f>
        <v>5</v>
      </c>
      <c r="P52" s="283">
        <f>'B ENG PERF'!AO9</f>
        <v>5</v>
      </c>
      <c r="Q52" s="820">
        <f>SUM(E52:P52)</f>
        <v>68</v>
      </c>
      <c r="R52" s="813">
        <v>68</v>
      </c>
      <c r="S52" s="833"/>
      <c r="V52" s="88" t="s">
        <v>160</v>
      </c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44"/>
      <c r="AJ52" s="833"/>
    </row>
    <row r="53" spans="2:36" ht="13.5" thickBot="1" x14ac:dyDescent="0.25">
      <c r="B53" s="192"/>
      <c r="D53" s="88" t="s">
        <v>476</v>
      </c>
      <c r="E53" s="245">
        <f>'B HUNTER JUMPER'!J8</f>
        <v>2</v>
      </c>
      <c r="F53" s="245">
        <f>'B HUNTER JUMPER'!O8</f>
        <v>3</v>
      </c>
      <c r="G53" s="245"/>
      <c r="H53" s="245"/>
      <c r="I53" s="245">
        <f>'B HUNTER JUMPER'!AF8</f>
        <v>4</v>
      </c>
      <c r="J53" s="245"/>
      <c r="K53" s="245">
        <f>'B HUNTER JUMPER'!AF8</f>
        <v>4</v>
      </c>
      <c r="L53" s="245"/>
      <c r="M53" s="245"/>
      <c r="N53" s="283"/>
      <c r="O53" s="283">
        <f>'B HUNTER JUMPER'!AK8</f>
        <v>7</v>
      </c>
      <c r="P53" s="283">
        <f>'B HUNTER JUMPER'!AP8</f>
        <v>7</v>
      </c>
      <c r="Q53" s="820">
        <f>SUM(E53:P53)</f>
        <v>27</v>
      </c>
      <c r="R53" s="813"/>
      <c r="S53" s="833"/>
      <c r="V53" s="88" t="s">
        <v>50</v>
      </c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53"/>
      <c r="AI53" s="44"/>
      <c r="AJ53" s="833"/>
    </row>
    <row r="54" spans="2:36" ht="13.5" thickBot="1" x14ac:dyDescent="0.25">
      <c r="B54" s="192"/>
      <c r="D54" s="88"/>
      <c r="E54" s="245"/>
      <c r="F54" s="245"/>
      <c r="G54" s="245"/>
      <c r="H54" s="245"/>
      <c r="I54" s="245"/>
      <c r="J54" s="245"/>
      <c r="K54" s="245"/>
      <c r="L54" s="245"/>
      <c r="M54" s="245"/>
      <c r="N54" s="283"/>
      <c r="O54" s="283"/>
      <c r="P54" s="283"/>
      <c r="Q54" s="820"/>
      <c r="R54" s="814"/>
      <c r="S54" s="833"/>
      <c r="V54" s="88" t="s">
        <v>73</v>
      </c>
      <c r="W54" s="239"/>
      <c r="X54" s="239"/>
      <c r="Y54" s="239"/>
      <c r="Z54" s="239"/>
      <c r="AA54" s="239"/>
      <c r="AB54" s="239"/>
      <c r="AC54" s="239"/>
      <c r="AD54" s="239"/>
      <c r="AE54" s="1016"/>
      <c r="AF54" s="239"/>
      <c r="AG54" s="239"/>
      <c r="AH54" s="253"/>
      <c r="AI54" s="44"/>
      <c r="AJ54" s="833"/>
    </row>
    <row r="55" spans="2:36" ht="13.5" thickBot="1" x14ac:dyDescent="0.25">
      <c r="B55" s="192"/>
      <c r="M55" s="88" t="s">
        <v>144</v>
      </c>
      <c r="N55" s="88"/>
      <c r="O55" s="88"/>
      <c r="P55" s="88"/>
      <c r="Q55" s="815">
        <f>SUM(Q50:Q54)</f>
        <v>385</v>
      </c>
      <c r="R55" s="299">
        <f>SUM(R50:R54)</f>
        <v>358</v>
      </c>
      <c r="S55" s="833"/>
      <c r="AG55" s="88" t="s">
        <v>144</v>
      </c>
      <c r="AH55" s="28">
        <f>SUM(AH50:AH54)</f>
        <v>0</v>
      </c>
      <c r="AI55" s="304">
        <f>SUM(AI50:AI54)</f>
        <v>0</v>
      </c>
      <c r="AJ55" s="833"/>
    </row>
    <row r="56" spans="2:36" ht="13.5" thickBot="1" x14ac:dyDescent="0.25">
      <c r="B56" s="192"/>
      <c r="C56" s="88"/>
      <c r="R56" s="88"/>
      <c r="S56" s="833"/>
      <c r="AI56" s="88"/>
      <c r="AJ56" s="833"/>
    </row>
    <row r="57" spans="2:36" ht="15.75" thickBot="1" x14ac:dyDescent="0.35">
      <c r="B57" s="861" t="s">
        <v>643</v>
      </c>
      <c r="C57" s="71" t="s">
        <v>644</v>
      </c>
      <c r="D57" s="88" t="s">
        <v>303</v>
      </c>
      <c r="E57" s="245">
        <f>'G WEST PERF'!J5</f>
        <v>2</v>
      </c>
      <c r="F57" s="245">
        <f>'G WEST PERF'!O5</f>
        <v>2</v>
      </c>
      <c r="G57" s="245"/>
      <c r="H57" s="245"/>
      <c r="I57" s="245"/>
      <c r="J57" s="245"/>
      <c r="K57" s="245">
        <f>'G WEST PERF'!AI5</f>
        <v>3</v>
      </c>
      <c r="L57" s="245"/>
      <c r="M57" s="245"/>
      <c r="N57" s="283"/>
      <c r="O57" s="283"/>
      <c r="P57" s="283"/>
      <c r="Q57" s="821">
        <f>SUM(E57:P57)</f>
        <v>7</v>
      </c>
      <c r="R57" s="812"/>
      <c r="S57" s="833" t="s">
        <v>532</v>
      </c>
      <c r="T57" s="93"/>
      <c r="U57" s="44"/>
      <c r="V57" s="88" t="s">
        <v>303</v>
      </c>
      <c r="W57" s="245"/>
      <c r="X57" s="245"/>
      <c r="Y57" s="278"/>
      <c r="Z57" s="278"/>
      <c r="AA57" s="278"/>
      <c r="AB57" s="278"/>
      <c r="AC57" s="278"/>
      <c r="AD57" s="278"/>
      <c r="AE57" s="278"/>
      <c r="AF57" s="278"/>
      <c r="AG57" s="278"/>
      <c r="AH57" s="242"/>
      <c r="AI57" s="300"/>
      <c r="AJ57" s="833"/>
    </row>
    <row r="58" spans="2:36" ht="13.5" thickBot="1" x14ac:dyDescent="0.25">
      <c r="B58" s="345"/>
      <c r="D58" s="88" t="s">
        <v>288</v>
      </c>
      <c r="E58" s="245">
        <f>'G RANCH'!J8</f>
        <v>3</v>
      </c>
      <c r="F58" s="245">
        <f>'G RANCH'!O8</f>
        <v>3</v>
      </c>
      <c r="G58" s="245"/>
      <c r="H58" s="245"/>
      <c r="I58" s="245"/>
      <c r="J58" s="245"/>
      <c r="K58" s="245">
        <f>'G RANCH'!AO8</f>
        <v>5</v>
      </c>
      <c r="L58" s="245"/>
      <c r="M58" s="245"/>
      <c r="N58" s="283"/>
      <c r="O58" s="283"/>
      <c r="P58" s="283"/>
      <c r="Q58" s="821">
        <f>SUM(E58:P58)</f>
        <v>11</v>
      </c>
      <c r="R58" s="813"/>
      <c r="S58" s="833"/>
      <c r="T58" s="88"/>
      <c r="V58" s="88" t="s">
        <v>288</v>
      </c>
      <c r="W58" s="245"/>
      <c r="X58" s="245"/>
      <c r="Y58" s="278"/>
      <c r="Z58" s="278"/>
      <c r="AA58" s="278"/>
      <c r="AB58" s="278"/>
      <c r="AC58" s="278"/>
      <c r="AD58" s="278"/>
      <c r="AE58" s="278"/>
      <c r="AF58" s="278"/>
      <c r="AG58" s="278"/>
      <c r="AH58" s="242"/>
      <c r="AI58" s="300"/>
      <c r="AJ58" s="833"/>
    </row>
    <row r="59" spans="2:36" ht="13.5" thickBot="1" x14ac:dyDescent="0.25">
      <c r="B59" s="192"/>
      <c r="D59" s="88" t="s">
        <v>160</v>
      </c>
      <c r="E59" s="245"/>
      <c r="F59" s="245"/>
      <c r="G59" s="245"/>
      <c r="H59" s="245"/>
      <c r="I59" s="245"/>
      <c r="J59" s="245"/>
      <c r="K59" s="245"/>
      <c r="L59" s="245"/>
      <c r="M59" s="245"/>
      <c r="N59" s="283"/>
      <c r="O59" s="283"/>
      <c r="P59" s="283"/>
      <c r="Q59" s="821"/>
      <c r="R59" s="813"/>
      <c r="S59" s="833"/>
      <c r="V59" s="88" t="s">
        <v>73</v>
      </c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42"/>
      <c r="AI59" s="300"/>
      <c r="AJ59" s="833"/>
    </row>
    <row r="60" spans="2:36" ht="13.5" thickBot="1" x14ac:dyDescent="0.25">
      <c r="B60" s="192"/>
      <c r="D60" s="88" t="s">
        <v>559</v>
      </c>
      <c r="E60" s="245"/>
      <c r="F60" s="245"/>
      <c r="G60" s="245"/>
      <c r="H60" s="245"/>
      <c r="I60" s="245"/>
      <c r="J60" s="245"/>
      <c r="K60" s="245"/>
      <c r="L60" s="245"/>
      <c r="M60" s="245"/>
      <c r="N60" s="283"/>
      <c r="O60" s="283"/>
      <c r="P60" s="283"/>
      <c r="Q60" s="821"/>
      <c r="R60" s="813"/>
      <c r="S60" s="833"/>
      <c r="V60" s="88" t="s">
        <v>50</v>
      </c>
      <c r="W60" s="245"/>
      <c r="X60" s="245"/>
      <c r="Y60" s="278"/>
      <c r="Z60" s="278"/>
      <c r="AA60" s="278"/>
      <c r="AB60" s="278"/>
      <c r="AC60" s="278"/>
      <c r="AD60" s="278"/>
      <c r="AE60" s="278"/>
      <c r="AF60" s="278"/>
      <c r="AG60" s="278"/>
      <c r="AH60" s="243"/>
      <c r="AI60" s="301"/>
      <c r="AJ60" s="833"/>
    </row>
    <row r="61" spans="2:36" ht="13.5" thickBot="1" x14ac:dyDescent="0.25">
      <c r="B61" s="192"/>
      <c r="D61" s="88" t="s">
        <v>73</v>
      </c>
      <c r="E61" s="245"/>
      <c r="F61" s="245"/>
      <c r="G61" s="245"/>
      <c r="H61" s="245"/>
      <c r="I61" s="343"/>
      <c r="J61" s="343"/>
      <c r="K61" s="245"/>
      <c r="L61" s="245"/>
      <c r="M61" s="343"/>
      <c r="N61" s="761"/>
      <c r="O61" s="283"/>
      <c r="P61" s="283"/>
      <c r="Q61" s="821"/>
      <c r="R61" s="814"/>
      <c r="S61" s="833"/>
      <c r="AG61" s="88" t="s">
        <v>144</v>
      </c>
      <c r="AH61" s="280">
        <f>SUM(AH57:AH60)</f>
        <v>0</v>
      </c>
      <c r="AI61" s="299">
        <f>SUM(AI57:AI60)</f>
        <v>0</v>
      </c>
      <c r="AJ61" s="833"/>
    </row>
    <row r="62" spans="2:36" ht="13.5" thickBot="1" x14ac:dyDescent="0.25">
      <c r="B62" s="192"/>
      <c r="M62" s="88" t="s">
        <v>144</v>
      </c>
      <c r="N62" s="88"/>
      <c r="O62" s="88"/>
      <c r="P62" s="88"/>
      <c r="Q62" s="815">
        <f>SUM(Q57:Q61)</f>
        <v>18</v>
      </c>
      <c r="R62" s="299">
        <f>SUM(R57:R61)</f>
        <v>0</v>
      </c>
      <c r="S62" s="833"/>
      <c r="AI62" s="88"/>
      <c r="AJ62" s="833"/>
    </row>
    <row r="63" spans="2:36" ht="22.5" customHeight="1" thickBot="1" x14ac:dyDescent="0.25">
      <c r="B63" s="192"/>
      <c r="R63" s="88"/>
      <c r="S63" s="833"/>
      <c r="AI63" s="88"/>
      <c r="AJ63" s="833"/>
    </row>
    <row r="64" spans="2:36" ht="19.5" customHeight="1" thickBot="1" x14ac:dyDescent="0.35">
      <c r="B64" s="1326" t="s">
        <v>636</v>
      </c>
      <c r="C64" s="104" t="s">
        <v>639</v>
      </c>
      <c r="D64" s="88" t="s">
        <v>303</v>
      </c>
      <c r="E64" s="245">
        <f>'G WEST PERF'!J6</f>
        <v>3</v>
      </c>
      <c r="F64" s="245">
        <f>'G WEST PERF'!O6</f>
        <v>3</v>
      </c>
      <c r="G64" s="245"/>
      <c r="H64" s="245"/>
      <c r="I64" s="245"/>
      <c r="J64" s="245"/>
      <c r="K64" s="245"/>
      <c r="L64" s="245"/>
      <c r="M64" s="245"/>
      <c r="N64" s="283"/>
      <c r="O64" s="283"/>
      <c r="P64" s="283"/>
      <c r="Q64" s="820">
        <f>SUM(E64:P64)</f>
        <v>6</v>
      </c>
      <c r="R64" s="812"/>
      <c r="S64" s="833" t="s">
        <v>532</v>
      </c>
      <c r="T64" s="964"/>
      <c r="U64" s="187"/>
      <c r="V64" s="88" t="s">
        <v>303</v>
      </c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44"/>
      <c r="AJ64" s="833"/>
    </row>
    <row r="65" spans="2:36" ht="13.5" thickBot="1" x14ac:dyDescent="0.25">
      <c r="B65" s="344"/>
      <c r="D65" s="88" t="s">
        <v>288</v>
      </c>
      <c r="E65" s="245">
        <f>'G RANCH'!J7</f>
        <v>5</v>
      </c>
      <c r="F65" s="245">
        <f>'G RANCH'!O7</f>
        <v>5</v>
      </c>
      <c r="G65" s="245"/>
      <c r="H65" s="245"/>
      <c r="I65" s="245"/>
      <c r="J65" s="245"/>
      <c r="K65" s="245"/>
      <c r="L65" s="245"/>
      <c r="M65" s="245"/>
      <c r="N65" s="283"/>
      <c r="O65" s="283"/>
      <c r="P65" s="283"/>
      <c r="Q65" s="820">
        <f>SUM(E65:P65)</f>
        <v>10</v>
      </c>
      <c r="R65" s="813"/>
      <c r="S65" s="833"/>
      <c r="T65" s="345"/>
      <c r="V65" s="88" t="s">
        <v>288</v>
      </c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166"/>
      <c r="AJ65" s="833"/>
    </row>
    <row r="66" spans="2:36" ht="13.5" thickBot="1" x14ac:dyDescent="0.25">
      <c r="B66" s="192"/>
      <c r="D66" s="88" t="s">
        <v>160</v>
      </c>
      <c r="E66" s="245"/>
      <c r="F66" s="245"/>
      <c r="G66" s="245"/>
      <c r="H66" s="245"/>
      <c r="I66" s="245"/>
      <c r="J66" s="245"/>
      <c r="K66" s="245"/>
      <c r="L66" s="245"/>
      <c r="M66" s="245"/>
      <c r="N66" s="283"/>
      <c r="O66" s="283"/>
      <c r="P66" s="283"/>
      <c r="Q66" s="820"/>
      <c r="R66" s="813"/>
      <c r="S66" s="833"/>
      <c r="T66" s="232"/>
      <c r="V66" t="s">
        <v>50</v>
      </c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166"/>
      <c r="AJ66" s="833"/>
    </row>
    <row r="67" spans="2:36" ht="13.5" thickBot="1" x14ac:dyDescent="0.25">
      <c r="B67" s="192"/>
      <c r="D67" s="88" t="s">
        <v>559</v>
      </c>
      <c r="E67" s="245"/>
      <c r="F67" s="245"/>
      <c r="G67" s="245"/>
      <c r="H67" s="245"/>
      <c r="I67" s="245"/>
      <c r="J67" s="245"/>
      <c r="K67" s="245"/>
      <c r="L67" s="245"/>
      <c r="M67" s="245"/>
      <c r="N67" s="283"/>
      <c r="O67" s="283"/>
      <c r="P67" s="283"/>
      <c r="Q67" s="820"/>
      <c r="R67" s="813"/>
      <c r="S67" s="833"/>
      <c r="V67" t="s">
        <v>360</v>
      </c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166"/>
      <c r="AJ67" s="833"/>
    </row>
    <row r="68" spans="2:36" ht="13.5" thickBot="1" x14ac:dyDescent="0.25">
      <c r="B68" s="192"/>
      <c r="D68" s="88" t="s">
        <v>73</v>
      </c>
      <c r="E68" s="245"/>
      <c r="F68" s="245"/>
      <c r="G68" s="245"/>
      <c r="H68" s="245"/>
      <c r="I68" s="245"/>
      <c r="J68" s="245"/>
      <c r="K68" s="245"/>
      <c r="L68" s="245"/>
      <c r="M68" s="245"/>
      <c r="N68" s="283"/>
      <c r="O68" s="283"/>
      <c r="P68" s="283"/>
      <c r="Q68" s="820"/>
      <c r="R68" s="814"/>
      <c r="S68" s="833"/>
      <c r="V68" t="s">
        <v>73</v>
      </c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53"/>
      <c r="AI68" s="320"/>
      <c r="AJ68" s="833"/>
    </row>
    <row r="69" spans="2:36" ht="13.5" thickBot="1" x14ac:dyDescent="0.25">
      <c r="B69" s="192"/>
      <c r="M69" s="88" t="s">
        <v>144</v>
      </c>
      <c r="N69" s="88"/>
      <c r="O69" s="88"/>
      <c r="P69" s="88"/>
      <c r="Q69" s="815">
        <f>SUM(Q64:Q68)</f>
        <v>16</v>
      </c>
      <c r="R69" s="299">
        <f>SUM(R64:R68)</f>
        <v>0</v>
      </c>
      <c r="S69" s="833"/>
      <c r="AG69" s="88" t="s">
        <v>144</v>
      </c>
      <c r="AH69" s="44">
        <f>SUM(AH64:AH68)</f>
        <v>0</v>
      </c>
      <c r="AI69" s="299">
        <f>SUM(AI64:AI68)</f>
        <v>0</v>
      </c>
      <c r="AJ69" s="833"/>
    </row>
    <row r="70" spans="2:36" x14ac:dyDescent="0.2">
      <c r="B70" s="192"/>
      <c r="R70" s="88"/>
      <c r="S70" s="833"/>
      <c r="AJ70" s="833"/>
    </row>
    <row r="71" spans="2:36" ht="13.5" thickBot="1" x14ac:dyDescent="0.25">
      <c r="B71" s="192"/>
      <c r="R71" s="88"/>
      <c r="S71" s="833"/>
      <c r="AJ71" s="833"/>
    </row>
    <row r="72" spans="2:36" ht="15.75" thickBot="1" x14ac:dyDescent="0.35">
      <c r="B72" s="93" t="s">
        <v>210</v>
      </c>
      <c r="C72" s="44" t="s">
        <v>211</v>
      </c>
      <c r="D72" s="88" t="s">
        <v>303</v>
      </c>
      <c r="E72" s="245"/>
      <c r="F72" s="245"/>
      <c r="G72" s="245"/>
      <c r="H72" s="245"/>
      <c r="I72" s="245"/>
      <c r="J72" s="245">
        <v>2</v>
      </c>
      <c r="K72" s="245"/>
      <c r="L72" s="245"/>
      <c r="M72" s="245"/>
      <c r="N72" s="283"/>
      <c r="O72" s="283">
        <f>'B WEST PERF'!AW12</f>
        <v>1</v>
      </c>
      <c r="P72" s="283">
        <f>'B WEST PERF'!BB12</f>
        <v>1</v>
      </c>
      <c r="Q72" s="811">
        <f>SUM(E72:P72)</f>
        <v>4</v>
      </c>
      <c r="R72" s="812"/>
      <c r="S72" s="833">
        <v>4</v>
      </c>
      <c r="T72" s="861"/>
      <c r="U72" s="71"/>
      <c r="V72" s="88" t="s">
        <v>303</v>
      </c>
      <c r="W72" s="246"/>
      <c r="X72" s="247"/>
      <c r="Y72" s="247"/>
      <c r="Z72" s="247"/>
      <c r="AA72" s="247"/>
      <c r="AB72" s="247"/>
      <c r="AC72" s="247"/>
      <c r="AD72" s="247"/>
      <c r="AE72" s="247"/>
      <c r="AF72" s="247"/>
      <c r="AG72" s="247"/>
      <c r="AH72" s="247"/>
      <c r="AI72" s="44"/>
      <c r="AJ72" s="833"/>
    </row>
    <row r="73" spans="2:36" ht="13.5" thickBot="1" x14ac:dyDescent="0.25">
      <c r="B73" s="345"/>
      <c r="D73" s="88" t="s">
        <v>288</v>
      </c>
      <c r="E73" s="245"/>
      <c r="F73" s="245"/>
      <c r="G73" s="245"/>
      <c r="H73" s="245"/>
      <c r="I73" s="245"/>
      <c r="J73" s="245"/>
      <c r="K73" s="245">
        <v>2</v>
      </c>
      <c r="L73" s="245"/>
      <c r="M73" s="245"/>
      <c r="N73" s="283"/>
      <c r="O73" s="283">
        <f>'B RANCH'!AX10</f>
        <v>4</v>
      </c>
      <c r="P73" s="283">
        <f>'B RANCH'!BC10</f>
        <v>9</v>
      </c>
      <c r="Q73" s="811">
        <f>SUM(E73:P73)</f>
        <v>15</v>
      </c>
      <c r="R73" s="813">
        <v>15</v>
      </c>
      <c r="S73" s="833"/>
      <c r="T73" s="88"/>
      <c r="U73" s="88"/>
      <c r="V73" s="88" t="s">
        <v>288</v>
      </c>
      <c r="W73" s="248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166"/>
      <c r="AJ73" s="833"/>
    </row>
    <row r="74" spans="2:36" ht="13.5" thickBot="1" x14ac:dyDescent="0.25">
      <c r="B74" s="254"/>
      <c r="D74" s="88" t="s">
        <v>160</v>
      </c>
      <c r="E74" s="245"/>
      <c r="F74" s="245"/>
      <c r="G74" s="245"/>
      <c r="H74" s="245"/>
      <c r="I74" s="245"/>
      <c r="J74" s="245"/>
      <c r="K74" s="245"/>
      <c r="L74" s="245"/>
      <c r="M74" s="245"/>
      <c r="N74" s="283"/>
      <c r="O74" s="283"/>
      <c r="P74" s="283"/>
      <c r="Q74" s="811"/>
      <c r="R74" s="813"/>
      <c r="S74" s="833"/>
      <c r="T74" s="232"/>
      <c r="U74" s="88"/>
      <c r="V74" s="88" t="s">
        <v>289</v>
      </c>
      <c r="W74" s="248"/>
      <c r="X74" s="249"/>
      <c r="Y74" s="249"/>
      <c r="Z74" s="249"/>
      <c r="AA74" s="249"/>
      <c r="AB74" s="249"/>
      <c r="AC74" s="249"/>
      <c r="AD74" s="249"/>
      <c r="AE74" s="249"/>
      <c r="AF74" s="249"/>
      <c r="AG74" s="249"/>
      <c r="AH74" s="249"/>
      <c r="AI74" s="166"/>
      <c r="AJ74" s="833"/>
    </row>
    <row r="75" spans="2:36" ht="13.5" thickBot="1" x14ac:dyDescent="0.25">
      <c r="B75" s="192"/>
      <c r="D75" s="88" t="s">
        <v>50</v>
      </c>
      <c r="E75" s="245">
        <f>GYMKHANA!M25</f>
        <v>30</v>
      </c>
      <c r="F75" s="245">
        <f>GYMKHANA!U25</f>
        <v>30</v>
      </c>
      <c r="G75" s="245"/>
      <c r="H75" s="245"/>
      <c r="I75" s="245">
        <f>GYMKHANA!AC25</f>
        <v>15</v>
      </c>
      <c r="J75" s="245">
        <f>GYMKHANA!BC25</f>
        <v>8</v>
      </c>
      <c r="K75" s="245">
        <f>GYMKHANA!AX25</f>
        <v>29</v>
      </c>
      <c r="L75" s="245">
        <f>GYMKHANA!BZ25</f>
        <v>27</v>
      </c>
      <c r="M75" s="245">
        <f>GYMKHANA!CG25</f>
        <v>27</v>
      </c>
      <c r="N75" s="283"/>
      <c r="O75" s="283">
        <f>GYMKHANA!BK25</f>
        <v>33</v>
      </c>
      <c r="P75" s="283">
        <f>GYMKHANA!BS25</f>
        <v>33</v>
      </c>
      <c r="Q75" s="811">
        <f>SUM(E75:P75)</f>
        <v>232</v>
      </c>
      <c r="R75" s="813">
        <v>232</v>
      </c>
      <c r="S75" s="833"/>
      <c r="T75" s="88"/>
      <c r="U75" s="88"/>
      <c r="V75" s="88"/>
      <c r="W75" s="248"/>
      <c r="X75" s="249"/>
      <c r="Y75" s="249"/>
      <c r="Z75" s="249"/>
      <c r="AA75" s="249"/>
      <c r="AB75" s="249"/>
      <c r="AC75" s="249"/>
      <c r="AD75" s="249"/>
      <c r="AE75" s="249"/>
      <c r="AF75" s="249"/>
      <c r="AG75" s="249"/>
      <c r="AH75" s="249"/>
      <c r="AI75" s="166"/>
      <c r="AJ75" s="833"/>
    </row>
    <row r="76" spans="2:36" ht="13.5" thickBot="1" x14ac:dyDescent="0.25">
      <c r="B76" s="192"/>
      <c r="D76" s="88" t="s">
        <v>73</v>
      </c>
      <c r="E76" s="245">
        <f>'MATURE HALTER'!G22</f>
        <v>4</v>
      </c>
      <c r="F76" s="245">
        <f>'MATURE HALTER'!K22</f>
        <v>4</v>
      </c>
      <c r="G76" s="245"/>
      <c r="H76" s="245"/>
      <c r="I76" s="245">
        <f>'MATURE HALTER'!O22</f>
        <v>3</v>
      </c>
      <c r="J76" s="245">
        <f>'MATURE HALTER'!AM22</f>
        <v>2</v>
      </c>
      <c r="K76" s="245">
        <f>'MATURE HALTER'!AA22</f>
        <v>4</v>
      </c>
      <c r="L76" s="245">
        <f>'MATURE HALTER'!AU22</f>
        <v>2</v>
      </c>
      <c r="M76" s="245">
        <f>'MATURE HALTER'!AY22</f>
        <v>2</v>
      </c>
      <c r="N76" s="283"/>
      <c r="O76" s="283">
        <f>'MATURE HALTER'!AE22</f>
        <v>2</v>
      </c>
      <c r="P76" s="283">
        <f>'MATURE HALTER'!AI22</f>
        <v>4</v>
      </c>
      <c r="Q76" s="811">
        <f>SUM(E76:P76)</f>
        <v>27</v>
      </c>
      <c r="R76" s="814">
        <v>27</v>
      </c>
      <c r="S76" s="833"/>
      <c r="T76" s="88"/>
      <c r="U76" s="88"/>
      <c r="V76" s="88"/>
      <c r="W76" s="248"/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51"/>
      <c r="AI76" s="320"/>
      <c r="AJ76" s="833"/>
    </row>
    <row r="77" spans="2:36" ht="13.5" thickBot="1" x14ac:dyDescent="0.25">
      <c r="B77" s="192"/>
      <c r="M77" s="88" t="s">
        <v>144</v>
      </c>
      <c r="N77" s="88"/>
      <c r="O77" s="88"/>
      <c r="P77" s="88"/>
      <c r="Q77" s="815">
        <f>SUM(Q72:Q76)</f>
        <v>278</v>
      </c>
      <c r="R77" s="299">
        <f>SUM(R72:R76)</f>
        <v>274</v>
      </c>
      <c r="S77" s="833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 t="s">
        <v>144</v>
      </c>
      <c r="AH77" s="44">
        <f>SUM(AH72:AH76)</f>
        <v>0</v>
      </c>
      <c r="AI77" s="299">
        <f>SUM(AI72:AI76)</f>
        <v>0</v>
      </c>
      <c r="AJ77" s="833"/>
    </row>
    <row r="78" spans="2:36" x14ac:dyDescent="0.2">
      <c r="B78" s="192"/>
      <c r="R78" s="88"/>
      <c r="S78" s="833"/>
      <c r="AJ78" s="833"/>
    </row>
    <row r="79" spans="2:36" x14ac:dyDescent="0.2">
      <c r="B79" s="192"/>
      <c r="R79" s="88"/>
      <c r="S79" s="833"/>
      <c r="AJ79" s="833"/>
    </row>
    <row r="80" spans="2:36" ht="15" x14ac:dyDescent="0.3">
      <c r="B80" s="93" t="s">
        <v>652</v>
      </c>
      <c r="C80" s="88" t="s">
        <v>534</v>
      </c>
      <c r="D80" s="88" t="s">
        <v>303</v>
      </c>
      <c r="E80" s="246">
        <f>'B WEST PERF'!I26</f>
        <v>6</v>
      </c>
      <c r="F80" s="247">
        <f>'B WEST PERF'!N26</f>
        <v>6</v>
      </c>
      <c r="G80" s="247"/>
      <c r="H80" s="247"/>
      <c r="I80" s="247"/>
      <c r="J80" s="247">
        <f>'B WEST PERF'!AN26</f>
        <v>9</v>
      </c>
      <c r="K80" s="247"/>
      <c r="L80" s="247"/>
      <c r="M80" s="281"/>
      <c r="N80" s="281"/>
      <c r="O80" s="281"/>
      <c r="P80" s="281"/>
      <c r="Q80" s="247">
        <f>SUM(E80:P80)</f>
        <v>21</v>
      </c>
      <c r="R80" s="302"/>
      <c r="S80" s="966" t="s">
        <v>532</v>
      </c>
      <c r="T80" s="861"/>
      <c r="U80" s="104"/>
      <c r="V80" s="88" t="s">
        <v>303</v>
      </c>
      <c r="W80" s="246"/>
      <c r="X80" s="247"/>
      <c r="Y80" s="247"/>
      <c r="Z80" s="247"/>
      <c r="AA80" s="247"/>
      <c r="AB80" s="247"/>
      <c r="AC80" s="247"/>
      <c r="AD80" s="247"/>
      <c r="AE80" s="247"/>
      <c r="AF80" s="247"/>
      <c r="AG80" s="247"/>
      <c r="AH80" s="247"/>
      <c r="AI80" s="134"/>
      <c r="AJ80" s="833"/>
    </row>
    <row r="81" spans="2:36" x14ac:dyDescent="0.2">
      <c r="B81" s="192"/>
      <c r="D81" s="88" t="s">
        <v>288</v>
      </c>
      <c r="E81" s="248">
        <f>'B RANCH'!I27</f>
        <v>3</v>
      </c>
      <c r="F81" s="249">
        <f>'B RANCH'!N27</f>
        <v>2.5</v>
      </c>
      <c r="G81" s="249"/>
      <c r="H81" s="249"/>
      <c r="I81" s="249"/>
      <c r="J81" s="249">
        <f>'B RANCH'!AI27</f>
        <v>3</v>
      </c>
      <c r="K81" s="249"/>
      <c r="L81" s="249"/>
      <c r="M81" s="282"/>
      <c r="N81" s="282"/>
      <c r="O81" s="282"/>
      <c r="P81" s="282"/>
      <c r="Q81" s="247">
        <f>SUM(E81:P81)</f>
        <v>8.5</v>
      </c>
      <c r="R81" s="302"/>
      <c r="S81" s="966"/>
      <c r="T81" s="342"/>
      <c r="U81" s="88"/>
      <c r="V81" s="88" t="s">
        <v>288</v>
      </c>
      <c r="W81" s="248"/>
      <c r="X81" s="249"/>
      <c r="Y81" s="249"/>
      <c r="Z81" s="249"/>
      <c r="AA81" s="249"/>
      <c r="AB81" s="249"/>
      <c r="AC81" s="249"/>
      <c r="AD81" s="249"/>
      <c r="AE81" s="249"/>
      <c r="AF81" s="249"/>
      <c r="AG81" s="249"/>
      <c r="AH81" s="999"/>
      <c r="AI81" s="182"/>
      <c r="AJ81" s="833"/>
    </row>
    <row r="82" spans="2:36" x14ac:dyDescent="0.2">
      <c r="B82" s="192"/>
      <c r="D82" s="88" t="s">
        <v>73</v>
      </c>
      <c r="E82" s="248"/>
      <c r="F82" s="249"/>
      <c r="G82" s="249"/>
      <c r="H82" s="249"/>
      <c r="I82" s="249"/>
      <c r="J82" s="249"/>
      <c r="K82" s="249"/>
      <c r="L82" s="249"/>
      <c r="M82" s="249"/>
      <c r="N82" s="249"/>
      <c r="O82" s="282"/>
      <c r="P82" s="282"/>
      <c r="Q82" s="247"/>
      <c r="R82" s="302"/>
      <c r="S82" s="966"/>
      <c r="T82" s="232"/>
      <c r="U82" s="88"/>
      <c r="V82" s="88" t="s">
        <v>476</v>
      </c>
      <c r="W82" s="248"/>
      <c r="X82" s="249"/>
      <c r="Y82" s="249"/>
      <c r="Z82" s="249"/>
      <c r="AA82" s="249"/>
      <c r="AB82" s="249"/>
      <c r="AC82" s="249"/>
      <c r="AD82" s="249"/>
      <c r="AE82" s="249"/>
      <c r="AF82" s="249"/>
      <c r="AG82" s="249"/>
      <c r="AH82" s="249"/>
      <c r="AI82" s="182"/>
      <c r="AJ82" s="833"/>
    </row>
    <row r="83" spans="2:36" ht="13.5" thickBot="1" x14ac:dyDescent="0.25">
      <c r="B83" s="192"/>
      <c r="D83" s="88" t="s">
        <v>160</v>
      </c>
      <c r="E83" s="248"/>
      <c r="F83" s="249"/>
      <c r="G83" s="249"/>
      <c r="H83" s="249"/>
      <c r="I83" s="249"/>
      <c r="J83" s="249"/>
      <c r="K83" s="249"/>
      <c r="L83" s="249"/>
      <c r="M83" s="282"/>
      <c r="N83" s="282"/>
      <c r="O83" s="282"/>
      <c r="P83" s="770"/>
      <c r="Q83" s="247"/>
      <c r="R83" s="303"/>
      <c r="S83" s="966"/>
      <c r="T83" s="88"/>
      <c r="U83" s="88"/>
      <c r="V83" s="88" t="s">
        <v>50</v>
      </c>
      <c r="W83" s="248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182"/>
      <c r="AJ83" s="833"/>
    </row>
    <row r="84" spans="2:36" ht="13.5" thickBot="1" x14ac:dyDescent="0.25">
      <c r="B84" s="192"/>
      <c r="M84" s="88" t="s">
        <v>144</v>
      </c>
      <c r="N84" s="88"/>
      <c r="O84" s="88"/>
      <c r="P84" s="88"/>
      <c r="Q84" s="280">
        <f>SUM(Q80:Q83)</f>
        <v>29.5</v>
      </c>
      <c r="R84" s="299">
        <f>SUM(R80:R83)</f>
        <v>0</v>
      </c>
      <c r="S84" s="833"/>
      <c r="T84" s="88"/>
      <c r="U84" s="88"/>
      <c r="V84" s="88" t="s">
        <v>160</v>
      </c>
      <c r="W84" s="248"/>
      <c r="X84" s="249"/>
      <c r="Y84" s="249"/>
      <c r="Z84" s="249"/>
      <c r="AA84" s="249"/>
      <c r="AB84" s="249"/>
      <c r="AC84" s="249"/>
      <c r="AD84" s="249"/>
      <c r="AE84" s="249"/>
      <c r="AF84" s="249"/>
      <c r="AG84" s="249"/>
      <c r="AH84" s="251"/>
      <c r="AI84" s="863"/>
      <c r="AJ84" s="833"/>
    </row>
    <row r="85" spans="2:36" ht="13.5" thickBot="1" x14ac:dyDescent="0.25">
      <c r="S85" s="192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 t="s">
        <v>144</v>
      </c>
      <c r="AH85" s="44">
        <f>SUM(AH80:AH84)</f>
        <v>0</v>
      </c>
      <c r="AI85" s="299">
        <f>SUM(AI80:AI84)</f>
        <v>0</v>
      </c>
      <c r="AJ85" s="833"/>
    </row>
    <row r="86" spans="2:36" x14ac:dyDescent="0.2">
      <c r="B86" s="192"/>
      <c r="R86" s="88"/>
      <c r="S86" s="833"/>
      <c r="AJ86" s="833"/>
    </row>
    <row r="87" spans="2:36" x14ac:dyDescent="0.2">
      <c r="B87" s="192"/>
      <c r="R87" s="88"/>
      <c r="S87" s="833"/>
      <c r="AJ87" s="833"/>
    </row>
    <row r="88" spans="2:36" ht="15" x14ac:dyDescent="0.3">
      <c r="B88" s="93" t="s">
        <v>480</v>
      </c>
      <c r="C88" s="44" t="s">
        <v>482</v>
      </c>
      <c r="D88" s="88" t="s">
        <v>303</v>
      </c>
      <c r="E88" s="246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302"/>
      <c r="S88" s="966">
        <v>5</v>
      </c>
      <c r="T88" s="861"/>
      <c r="U88" s="104"/>
      <c r="V88" s="88" t="s">
        <v>303</v>
      </c>
      <c r="W88" s="246"/>
      <c r="X88" s="247"/>
      <c r="Y88" s="247"/>
      <c r="Z88" s="247"/>
      <c r="AA88" s="247"/>
      <c r="AB88" s="247"/>
      <c r="AC88" s="247"/>
      <c r="AD88" s="247"/>
      <c r="AE88" s="247"/>
      <c r="AF88" s="247"/>
      <c r="AG88" s="247"/>
      <c r="AH88" s="247"/>
      <c r="AI88" s="134"/>
      <c r="AJ88" s="833"/>
    </row>
    <row r="89" spans="2:36" x14ac:dyDescent="0.2">
      <c r="B89" s="192"/>
      <c r="D89" s="88" t="s">
        <v>288</v>
      </c>
      <c r="E89" s="248"/>
      <c r="F89" s="249"/>
      <c r="G89" s="249">
        <f>'B RANCH'!Z17</f>
        <v>5</v>
      </c>
      <c r="H89" s="249">
        <f>'B RANCH'!AE17</f>
        <v>5</v>
      </c>
      <c r="I89" s="249"/>
      <c r="J89" s="249"/>
      <c r="K89" s="249"/>
      <c r="L89" s="249">
        <f>'B RANCH'!BH17</f>
        <v>4</v>
      </c>
      <c r="M89" s="249">
        <f>'B RANCH'!BM17</f>
        <v>7</v>
      </c>
      <c r="N89" s="249"/>
      <c r="O89" s="249">
        <f>'B RANCH'!AX17</f>
        <v>0.5</v>
      </c>
      <c r="P89" s="249">
        <f>'B RANCH'!BC17</f>
        <v>1</v>
      </c>
      <c r="Q89" s="249">
        <f>SUM(E89:P89)</f>
        <v>22.5</v>
      </c>
      <c r="R89" s="302">
        <v>22.5</v>
      </c>
      <c r="S89" s="966"/>
      <c r="T89" s="88"/>
      <c r="U89" s="88"/>
      <c r="V89" s="88" t="s">
        <v>288</v>
      </c>
      <c r="W89" s="248"/>
      <c r="X89" s="249"/>
      <c r="Y89" s="249"/>
      <c r="Z89" s="249"/>
      <c r="AA89" s="249"/>
      <c r="AB89" s="249"/>
      <c r="AC89" s="249"/>
      <c r="AD89" s="249"/>
      <c r="AE89" s="249"/>
      <c r="AF89" s="249"/>
      <c r="AG89" s="249"/>
      <c r="AH89" s="249"/>
      <c r="AI89" s="134"/>
      <c r="AJ89" s="833"/>
    </row>
    <row r="90" spans="2:36" x14ac:dyDescent="0.2">
      <c r="B90" s="192"/>
      <c r="D90" s="88" t="s">
        <v>774</v>
      </c>
      <c r="E90" s="248"/>
      <c r="F90" s="249"/>
      <c r="G90" s="249">
        <f>'ROPING &amp; PENNING'!H20</f>
        <v>10</v>
      </c>
      <c r="H90" s="249">
        <f>'ROPING &amp; PENNING'!N20</f>
        <v>10</v>
      </c>
      <c r="I90" s="249"/>
      <c r="J90" s="249"/>
      <c r="K90" s="249"/>
      <c r="L90" s="249">
        <f>'ROPING &amp; PENNING'!Z20</f>
        <v>7</v>
      </c>
      <c r="M90" s="249">
        <f>'ROPING &amp; PENNING'!AE20</f>
        <v>6</v>
      </c>
      <c r="N90" s="249"/>
      <c r="O90" s="249"/>
      <c r="P90" s="249"/>
      <c r="Q90" s="249">
        <f>SUM(E90:P90)</f>
        <v>33</v>
      </c>
      <c r="R90" s="302">
        <v>33</v>
      </c>
      <c r="S90" s="966"/>
      <c r="T90" s="232"/>
      <c r="U90" s="88"/>
      <c r="V90" s="88" t="s">
        <v>73</v>
      </c>
      <c r="W90" s="248"/>
      <c r="X90" s="249"/>
      <c r="Y90" s="249"/>
      <c r="Z90" s="249"/>
      <c r="AA90" s="249"/>
      <c r="AB90" s="249"/>
      <c r="AC90" s="249"/>
      <c r="AD90" s="249"/>
      <c r="AE90" s="249"/>
      <c r="AF90" s="249"/>
      <c r="AG90" s="249"/>
      <c r="AH90" s="249"/>
      <c r="AI90" s="134"/>
      <c r="AJ90" s="833"/>
    </row>
    <row r="91" spans="2:36" x14ac:dyDescent="0.2">
      <c r="B91" s="192"/>
      <c r="D91" s="88" t="s">
        <v>50</v>
      </c>
      <c r="E91" s="250"/>
      <c r="F91" s="251"/>
      <c r="G91" s="251">
        <f>GYMKHANA!AJ8</f>
        <v>27</v>
      </c>
      <c r="H91" s="251">
        <f>GYMKHANA!AQ8</f>
        <v>27</v>
      </c>
      <c r="I91" s="251"/>
      <c r="J91" s="251"/>
      <c r="K91" s="251"/>
      <c r="L91" s="251">
        <f>GYMKHANA!BZ8</f>
        <v>25</v>
      </c>
      <c r="M91" s="251">
        <f>GYMKHANA!CG8</f>
        <v>25</v>
      </c>
      <c r="N91" s="251"/>
      <c r="O91" s="251">
        <f>GYMKHANA!BK8</f>
        <v>30</v>
      </c>
      <c r="P91" s="1061">
        <f>GYMKHANA!BS8</f>
        <v>30</v>
      </c>
      <c r="Q91" s="251">
        <f>SUM(E91:P91)</f>
        <v>164</v>
      </c>
      <c r="R91" s="303">
        <v>164</v>
      </c>
      <c r="S91" s="966"/>
      <c r="T91" s="88"/>
      <c r="U91" s="88"/>
      <c r="V91" s="88"/>
      <c r="W91" s="248"/>
      <c r="X91" s="249"/>
      <c r="Y91" s="249"/>
      <c r="Z91" s="249"/>
      <c r="AA91" s="249"/>
      <c r="AB91" s="249"/>
      <c r="AC91" s="249"/>
      <c r="AD91" s="249"/>
      <c r="AE91" s="249"/>
      <c r="AF91" s="249"/>
      <c r="AG91" s="249"/>
      <c r="AH91" s="249"/>
      <c r="AI91" s="182"/>
      <c r="AJ91" s="833"/>
    </row>
    <row r="92" spans="2:36" x14ac:dyDescent="0.2">
      <c r="B92" s="192"/>
      <c r="D92" s="88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302"/>
      <c r="S92" s="966"/>
      <c r="T92" s="88"/>
      <c r="U92" s="88"/>
      <c r="V92" s="88"/>
      <c r="W92" s="248"/>
      <c r="X92" s="249"/>
      <c r="Y92" s="249"/>
      <c r="Z92" s="249"/>
      <c r="AA92" s="249"/>
      <c r="AB92" s="249"/>
      <c r="AC92" s="249"/>
      <c r="AD92" s="249"/>
      <c r="AE92" s="249"/>
      <c r="AF92" s="249"/>
      <c r="AG92" s="249"/>
      <c r="AH92" s="246"/>
      <c r="AI92" s="863"/>
      <c r="AJ92" s="833"/>
    </row>
    <row r="93" spans="2:36" x14ac:dyDescent="0.2">
      <c r="B93" s="192"/>
      <c r="D93" s="88"/>
      <c r="E93" s="1295"/>
      <c r="F93" s="1295"/>
      <c r="G93" s="1295"/>
      <c r="H93" s="1295"/>
      <c r="I93" s="1295"/>
      <c r="J93" s="1295"/>
      <c r="K93" s="1295"/>
      <c r="L93" s="1295"/>
      <c r="M93" s="1295"/>
      <c r="N93" s="1295"/>
      <c r="O93" s="1295"/>
      <c r="P93" s="1295"/>
      <c r="Q93" s="246"/>
      <c r="R93" s="1296"/>
      <c r="S93" s="966"/>
      <c r="T93" s="88"/>
      <c r="U93" s="88"/>
      <c r="V93" s="88"/>
      <c r="W93" s="248"/>
      <c r="X93" s="249"/>
      <c r="Y93" s="249"/>
      <c r="Z93" s="249"/>
      <c r="AA93" s="249"/>
      <c r="AB93" s="249"/>
      <c r="AC93" s="249"/>
      <c r="AD93" s="249"/>
      <c r="AE93" s="249"/>
      <c r="AF93" s="249"/>
      <c r="AG93" s="249"/>
      <c r="AH93" s="251"/>
      <c r="AI93" s="863"/>
      <c r="AJ93" s="833"/>
    </row>
    <row r="94" spans="2:36" ht="13.5" thickBot="1" x14ac:dyDescent="0.25">
      <c r="B94" s="192"/>
      <c r="M94" s="88" t="s">
        <v>144</v>
      </c>
      <c r="N94" s="88"/>
      <c r="O94" s="88"/>
      <c r="P94" s="88"/>
      <c r="Q94" s="862">
        <f>SUM(Q88:Q92)</f>
        <v>219.5</v>
      </c>
      <c r="R94" s="1062">
        <f>SUM(R88:R91)</f>
        <v>219.5</v>
      </c>
      <c r="S94" s="833"/>
      <c r="T94" s="88"/>
      <c r="U94" s="88"/>
      <c r="V94" s="88"/>
      <c r="W94" s="248"/>
      <c r="X94" s="249"/>
      <c r="Y94" s="249"/>
      <c r="Z94" s="249"/>
      <c r="AA94" s="249"/>
      <c r="AB94" s="249"/>
      <c r="AC94" s="249"/>
      <c r="AD94" s="249"/>
      <c r="AE94" s="249"/>
      <c r="AF94" s="249"/>
      <c r="AG94" s="249"/>
      <c r="AH94" s="251"/>
      <c r="AI94" s="863"/>
      <c r="AJ94" s="833"/>
    </row>
    <row r="95" spans="2:36" ht="13.5" thickBot="1" x14ac:dyDescent="0.25">
      <c r="J95">
        <v>0</v>
      </c>
      <c r="S95" s="192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 t="s">
        <v>144</v>
      </c>
      <c r="AH95" s="44">
        <f>SUM(AH88:AH94)</f>
        <v>0</v>
      </c>
      <c r="AI95" s="299">
        <f>SUM(AI88:AI94)</f>
        <v>0</v>
      </c>
      <c r="AJ95" s="833"/>
    </row>
    <row r="96" spans="2:36" x14ac:dyDescent="0.2">
      <c r="S96" s="192"/>
      <c r="AJ96" s="833"/>
    </row>
    <row r="97" spans="2:36" ht="15" x14ac:dyDescent="0.3">
      <c r="B97" s="70"/>
      <c r="C97" s="72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966"/>
      <c r="AJ97" s="833"/>
    </row>
    <row r="98" spans="2:36" ht="15" x14ac:dyDescent="0.3">
      <c r="B98" s="192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966"/>
      <c r="T98" s="861"/>
      <c r="U98" s="104"/>
      <c r="V98" s="88" t="s">
        <v>303</v>
      </c>
      <c r="W98" s="246"/>
      <c r="X98" s="247"/>
      <c r="Y98" s="247"/>
      <c r="Z98" s="247"/>
      <c r="AA98" s="247"/>
      <c r="AB98" s="247"/>
      <c r="AC98" s="247"/>
      <c r="AD98" s="247"/>
      <c r="AE98" s="247"/>
      <c r="AF98" s="247"/>
      <c r="AG98" s="247"/>
      <c r="AH98" s="247"/>
      <c r="AI98" s="134"/>
      <c r="AJ98" s="833"/>
    </row>
    <row r="99" spans="2:36" x14ac:dyDescent="0.2">
      <c r="B99" s="93"/>
      <c r="C99" s="44"/>
      <c r="D99" s="88" t="s">
        <v>303</v>
      </c>
      <c r="E99" s="246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864"/>
      <c r="S99" s="966"/>
      <c r="T99" s="342"/>
      <c r="U99" s="88"/>
      <c r="V99" s="88" t="s">
        <v>288</v>
      </c>
      <c r="W99" s="248"/>
      <c r="X99" s="249"/>
      <c r="Y99" s="249"/>
      <c r="Z99" s="249"/>
      <c r="AA99" s="249"/>
      <c r="AB99" s="249"/>
      <c r="AC99" s="249"/>
      <c r="AD99" s="249"/>
      <c r="AE99" s="249"/>
      <c r="AF99" s="249"/>
      <c r="AG99" s="249"/>
      <c r="AH99" s="249"/>
      <c r="AI99" s="134"/>
      <c r="AJ99" s="833"/>
    </row>
    <row r="100" spans="2:36" x14ac:dyDescent="0.2">
      <c r="B100" s="192"/>
      <c r="C100" s="88"/>
      <c r="D100" s="88" t="s">
        <v>288</v>
      </c>
      <c r="E100" s="248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865"/>
      <c r="S100" s="966"/>
      <c r="T100" s="232"/>
      <c r="U100" s="88"/>
      <c r="V100" s="88" t="s">
        <v>160</v>
      </c>
      <c r="W100" s="248"/>
      <c r="X100" s="249"/>
      <c r="Y100" s="249"/>
      <c r="Z100" s="249"/>
      <c r="AA100" s="249"/>
      <c r="AB100" s="249"/>
      <c r="AC100" s="249"/>
      <c r="AD100" s="249"/>
      <c r="AE100" s="249"/>
      <c r="AF100" s="249"/>
      <c r="AG100" s="249"/>
      <c r="AH100" s="249"/>
      <c r="AI100" s="134"/>
      <c r="AJ100" s="833"/>
    </row>
    <row r="101" spans="2:36" x14ac:dyDescent="0.2">
      <c r="B101" s="192"/>
      <c r="C101" s="88"/>
      <c r="D101" s="88" t="s">
        <v>73</v>
      </c>
      <c r="E101" s="248"/>
      <c r="F101" s="249"/>
      <c r="G101" s="249"/>
      <c r="H101" s="249"/>
      <c r="I101" s="249"/>
      <c r="J101" s="249"/>
      <c r="K101" s="249"/>
      <c r="L101" s="249"/>
      <c r="M101" s="249"/>
      <c r="N101" s="249"/>
      <c r="O101" s="249"/>
      <c r="P101" s="249"/>
      <c r="Q101" s="249"/>
      <c r="R101" s="865"/>
      <c r="S101" s="966"/>
      <c r="T101" s="88"/>
      <c r="U101" s="88"/>
      <c r="V101" s="88" t="s">
        <v>476</v>
      </c>
      <c r="W101" s="248"/>
      <c r="X101" s="249"/>
      <c r="Y101" s="249"/>
      <c r="Z101" s="249"/>
      <c r="AA101" s="249"/>
      <c r="AB101" s="249"/>
      <c r="AC101" s="249"/>
      <c r="AD101" s="249"/>
      <c r="AE101" s="249"/>
      <c r="AF101" s="249"/>
      <c r="AG101" s="249"/>
      <c r="AH101" s="249"/>
      <c r="AI101" s="134"/>
      <c r="AJ101" s="833"/>
    </row>
    <row r="102" spans="2:36" ht="13.5" thickBot="1" x14ac:dyDescent="0.25">
      <c r="B102" s="192"/>
      <c r="C102" s="88"/>
      <c r="D102" s="88" t="s">
        <v>160</v>
      </c>
      <c r="E102" s="248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249"/>
      <c r="Q102" s="251"/>
      <c r="R102" s="965"/>
      <c r="S102" s="966"/>
      <c r="T102" s="88"/>
      <c r="U102" s="88"/>
      <c r="V102" s="88"/>
      <c r="W102" s="248"/>
      <c r="X102" s="249"/>
      <c r="Y102" s="249"/>
      <c r="Z102" s="249"/>
      <c r="AA102" s="249"/>
      <c r="AB102" s="249"/>
      <c r="AC102" s="249"/>
      <c r="AD102" s="249"/>
      <c r="AE102" s="249"/>
      <c r="AF102" s="249"/>
      <c r="AG102" s="249"/>
      <c r="AH102" s="251"/>
      <c r="AI102" s="863"/>
      <c r="AJ102" s="833"/>
    </row>
    <row r="103" spans="2:36" ht="13.5" thickBot="1" x14ac:dyDescent="0.25">
      <c r="B103" s="192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 t="s">
        <v>144</v>
      </c>
      <c r="N103" s="88"/>
      <c r="O103" s="88"/>
      <c r="P103" s="88"/>
      <c r="Q103" s="280">
        <f>SUM(Q99:Q102)</f>
        <v>0</v>
      </c>
      <c r="R103" s="299">
        <f>SUM(R99:R102)</f>
        <v>0</v>
      </c>
      <c r="S103" s="966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 t="s">
        <v>144</v>
      </c>
      <c r="AH103" s="44">
        <f>SUM(AH98:AH102)</f>
        <v>0</v>
      </c>
      <c r="AI103" s="299">
        <f>SUM(AI98:AI102)</f>
        <v>0</v>
      </c>
      <c r="AJ103" s="833"/>
    </row>
    <row r="105" spans="2:36" ht="25.5" x14ac:dyDescent="0.2">
      <c r="T105" s="577" t="s">
        <v>384</v>
      </c>
    </row>
  </sheetData>
  <mergeCells count="3">
    <mergeCell ref="E7:M7"/>
    <mergeCell ref="W7:AG7"/>
    <mergeCell ref="Z3:AH4"/>
  </mergeCells>
  <pageMargins left="1" right="1" top="1" bottom="1" header="0.5" footer="0.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P32"/>
  <sheetViews>
    <sheetView zoomScale="90" zoomScaleNormal="90" workbookViewId="0">
      <pane xSplit="1" topLeftCell="B1" activePane="topRight" state="frozen"/>
      <selection activeCell="BS17" sqref="BS17"/>
      <selection pane="topRight" activeCell="A17" sqref="A17:XFD17"/>
    </sheetView>
  </sheetViews>
  <sheetFormatPr defaultColWidth="9.140625" defaultRowHeight="15" x14ac:dyDescent="0.3"/>
  <cols>
    <col min="1" max="1" width="33" style="50" customWidth="1"/>
    <col min="2" max="2" width="10.5703125" style="49" customWidth="1"/>
    <col min="3" max="3" width="28.28515625" style="49" customWidth="1"/>
    <col min="4" max="4" width="31.7109375" style="50" customWidth="1"/>
    <col min="5" max="8" width="5.7109375" style="50" customWidth="1"/>
    <col min="9" max="14" width="5.7109375" style="524" customWidth="1"/>
    <col min="15" max="20" width="5.7109375" style="50" customWidth="1"/>
    <col min="21" max="21" width="5.7109375" style="524" customWidth="1"/>
    <col min="22" max="25" width="5.7109375" style="50" customWidth="1"/>
    <col min="26" max="35" width="5.7109375" style="524" customWidth="1"/>
    <col min="36" max="39" width="5.7109375" style="50" customWidth="1"/>
    <col min="40" max="45" width="5.7109375" style="524" customWidth="1"/>
    <col min="46" max="49" width="5.7109375" style="50" customWidth="1"/>
    <col min="50" max="55" width="5.7109375" style="524" customWidth="1"/>
    <col min="56" max="59" width="5.7109375" style="50" customWidth="1"/>
    <col min="60" max="65" width="5.7109375" style="524" customWidth="1"/>
    <col min="66" max="66" width="10.140625" style="65" customWidth="1"/>
    <col min="67" max="16384" width="9.140625" style="50"/>
  </cols>
  <sheetData>
    <row r="1" spans="1:68" ht="25.5" x14ac:dyDescent="0.45">
      <c r="A1" s="349" t="s">
        <v>625</v>
      </c>
      <c r="B1" s="137"/>
      <c r="C1" s="137"/>
      <c r="D1" s="137"/>
      <c r="E1" s="1513"/>
      <c r="F1" s="1513"/>
      <c r="G1" s="1513"/>
      <c r="H1" s="1513"/>
      <c r="I1" s="1513"/>
      <c r="J1" s="1513"/>
      <c r="K1" s="1513"/>
      <c r="L1" s="1513"/>
      <c r="M1" s="1513"/>
      <c r="N1" s="1513"/>
      <c r="O1" s="1513"/>
      <c r="P1" s="1513"/>
      <c r="Q1" s="1513"/>
      <c r="R1" s="217"/>
      <c r="S1" s="217"/>
    </row>
    <row r="2" spans="1:68" ht="21" x14ac:dyDescent="0.35">
      <c r="A2" s="352" t="s">
        <v>296</v>
      </c>
      <c r="B2" s="138"/>
      <c r="C2" s="138"/>
      <c r="D2" s="138"/>
    </row>
    <row r="3" spans="1:68" x14ac:dyDescent="0.3">
      <c r="A3" s="52"/>
      <c r="B3" s="52"/>
      <c r="C3" s="52"/>
      <c r="D3" s="52"/>
      <c r="E3" s="1515" t="s">
        <v>259</v>
      </c>
      <c r="F3" s="1536"/>
      <c r="G3" s="1536"/>
      <c r="H3" s="1536"/>
      <c r="I3" s="1516"/>
      <c r="J3" s="1519" t="s">
        <v>259</v>
      </c>
      <c r="K3" s="1538"/>
      <c r="L3" s="1538"/>
      <c r="M3" s="1538"/>
      <c r="N3" s="1520"/>
      <c r="O3" s="1532" t="s">
        <v>629</v>
      </c>
      <c r="P3" s="1533"/>
      <c r="Q3" s="1533"/>
      <c r="R3" s="1533"/>
      <c r="S3" s="1533"/>
      <c r="T3" s="1533"/>
      <c r="U3" s="1534"/>
      <c r="V3" s="1511" t="s">
        <v>227</v>
      </c>
      <c r="W3" s="1535"/>
      <c r="X3" s="1535"/>
      <c r="Y3" s="1535"/>
      <c r="Z3" s="538"/>
      <c r="AA3" s="1521" t="s">
        <v>227</v>
      </c>
      <c r="AB3" s="1539"/>
      <c r="AC3" s="1539"/>
      <c r="AD3" s="1539"/>
      <c r="AE3" s="590"/>
      <c r="AF3" s="1599" t="s">
        <v>577</v>
      </c>
      <c r="AG3" s="1599"/>
      <c r="AH3" s="1599"/>
      <c r="AI3" s="1600"/>
      <c r="AJ3" s="1598" t="s">
        <v>224</v>
      </c>
      <c r="AK3" s="1595"/>
      <c r="AL3" s="1595"/>
      <c r="AM3" s="1596"/>
      <c r="AN3" s="537"/>
      <c r="AO3" s="1543" t="s">
        <v>760</v>
      </c>
      <c r="AP3" s="1543"/>
      <c r="AQ3" s="1543"/>
      <c r="AR3" s="1543"/>
      <c r="AS3" s="1544"/>
      <c r="AT3" s="1515" t="s">
        <v>259</v>
      </c>
      <c r="AU3" s="1536"/>
      <c r="AV3" s="1536"/>
      <c r="AW3" s="1516"/>
      <c r="AX3" s="535"/>
      <c r="AY3" s="1515" t="s">
        <v>259</v>
      </c>
      <c r="AZ3" s="1536"/>
      <c r="BA3" s="1536"/>
      <c r="BB3" s="1536"/>
      <c r="BC3" s="1516"/>
      <c r="BD3" s="1511" t="s">
        <v>226</v>
      </c>
      <c r="BE3" s="1535"/>
      <c r="BF3" s="1535"/>
      <c r="BG3" s="1535"/>
      <c r="BH3" s="1512"/>
      <c r="BI3" s="1597" t="s">
        <v>226</v>
      </c>
      <c r="BJ3" s="1597"/>
      <c r="BK3" s="1597"/>
      <c r="BL3" s="1597"/>
      <c r="BM3" s="1597"/>
    </row>
    <row r="4" spans="1:68" ht="128.25" customHeight="1" x14ac:dyDescent="0.3">
      <c r="A4" s="52" t="s">
        <v>16</v>
      </c>
      <c r="B4" s="52" t="s">
        <v>17</v>
      </c>
      <c r="C4" s="52" t="s">
        <v>147</v>
      </c>
      <c r="D4" s="52" t="s">
        <v>18</v>
      </c>
      <c r="E4" s="382" t="s">
        <v>294</v>
      </c>
      <c r="F4" s="382" t="s">
        <v>295</v>
      </c>
      <c r="G4" s="382" t="s">
        <v>393</v>
      </c>
      <c r="H4" s="382" t="s">
        <v>36</v>
      </c>
      <c r="I4" s="616" t="s">
        <v>304</v>
      </c>
      <c r="J4" s="589" t="s">
        <v>294</v>
      </c>
      <c r="K4" s="477" t="s">
        <v>295</v>
      </c>
      <c r="L4" s="477" t="s">
        <v>393</v>
      </c>
      <c r="M4" s="477" t="s">
        <v>36</v>
      </c>
      <c r="N4" s="611" t="s">
        <v>304</v>
      </c>
      <c r="O4" s="388" t="s">
        <v>393</v>
      </c>
      <c r="P4" s="388" t="s">
        <v>36</v>
      </c>
      <c r="Q4" s="388"/>
      <c r="R4" s="388" t="s">
        <v>294</v>
      </c>
      <c r="S4" s="388" t="s">
        <v>295</v>
      </c>
      <c r="T4" s="388"/>
      <c r="U4" s="709" t="s">
        <v>304</v>
      </c>
      <c r="V4" s="115" t="s">
        <v>393</v>
      </c>
      <c r="W4" s="115" t="s">
        <v>264</v>
      </c>
      <c r="X4" s="115" t="s">
        <v>295</v>
      </c>
      <c r="Y4" s="115" t="s">
        <v>294</v>
      </c>
      <c r="Z4" s="703" t="s">
        <v>304</v>
      </c>
      <c r="AA4" s="787" t="s">
        <v>393</v>
      </c>
      <c r="AB4" s="520" t="s">
        <v>264</v>
      </c>
      <c r="AC4" s="520" t="s">
        <v>295</v>
      </c>
      <c r="AD4" s="520" t="s">
        <v>294</v>
      </c>
      <c r="AE4" s="701" t="s">
        <v>304</v>
      </c>
      <c r="AF4" s="1077" t="s">
        <v>294</v>
      </c>
      <c r="AG4" s="1077" t="s">
        <v>295</v>
      </c>
      <c r="AH4" s="1078" t="s">
        <v>393</v>
      </c>
      <c r="AI4" s="1076" t="s">
        <v>304</v>
      </c>
      <c r="AJ4" s="509" t="s">
        <v>36</v>
      </c>
      <c r="AK4" s="509"/>
      <c r="AL4" s="509" t="s">
        <v>294</v>
      </c>
      <c r="AM4" s="509" t="s">
        <v>295</v>
      </c>
      <c r="AN4" s="762" t="s">
        <v>304</v>
      </c>
      <c r="AO4" s="947" t="s">
        <v>294</v>
      </c>
      <c r="AP4" s="947" t="s">
        <v>295</v>
      </c>
      <c r="AQ4" s="947" t="s">
        <v>35</v>
      </c>
      <c r="AR4" s="947" t="s">
        <v>393</v>
      </c>
      <c r="AS4" s="762" t="s">
        <v>304</v>
      </c>
      <c r="AT4" s="382" t="s">
        <v>36</v>
      </c>
      <c r="AU4" s="382" t="s">
        <v>393</v>
      </c>
      <c r="AV4" s="382" t="s">
        <v>295</v>
      </c>
      <c r="AW4" s="382" t="s">
        <v>294</v>
      </c>
      <c r="AX4" s="754" t="s">
        <v>304</v>
      </c>
      <c r="AY4" s="515" t="s">
        <v>36</v>
      </c>
      <c r="AZ4" s="516" t="s">
        <v>393</v>
      </c>
      <c r="BA4" s="516" t="s">
        <v>295</v>
      </c>
      <c r="BB4" s="516" t="s">
        <v>294</v>
      </c>
      <c r="BC4" s="709" t="s">
        <v>304</v>
      </c>
      <c r="BD4" s="115" t="s">
        <v>295</v>
      </c>
      <c r="BE4" s="115" t="s">
        <v>294</v>
      </c>
      <c r="BF4" s="115" t="s">
        <v>188</v>
      </c>
      <c r="BG4" s="115" t="s">
        <v>36</v>
      </c>
      <c r="BH4" s="769" t="s">
        <v>304</v>
      </c>
      <c r="BI4" s="787" t="s">
        <v>295</v>
      </c>
      <c r="BJ4" s="788" t="s">
        <v>294</v>
      </c>
      <c r="BK4" s="788" t="s">
        <v>188</v>
      </c>
      <c r="BL4" s="788" t="s">
        <v>36</v>
      </c>
      <c r="BM4" s="769" t="s">
        <v>304</v>
      </c>
      <c r="BN4" s="101" t="s">
        <v>20</v>
      </c>
      <c r="BO4" s="50" t="s">
        <v>424</v>
      </c>
    </row>
    <row r="5" spans="1:68" ht="22.5" customHeight="1" x14ac:dyDescent="0.3">
      <c r="A5" s="51" t="s">
        <v>237</v>
      </c>
      <c r="B5" s="58">
        <v>4004</v>
      </c>
      <c r="C5" s="51" t="s">
        <v>195</v>
      </c>
      <c r="D5" s="51" t="s">
        <v>238</v>
      </c>
      <c r="E5" s="412"/>
      <c r="F5" s="412"/>
      <c r="G5" s="412"/>
      <c r="H5" s="412"/>
      <c r="I5" s="911">
        <f>SUM(E5:H5)</f>
        <v>0</v>
      </c>
      <c r="J5" s="412"/>
      <c r="K5" s="412"/>
      <c r="L5" s="412"/>
      <c r="M5" s="412"/>
      <c r="N5" s="911">
        <f>SUM(J5:M5)</f>
        <v>0</v>
      </c>
      <c r="O5" s="415"/>
      <c r="P5" s="415"/>
      <c r="Q5" s="415"/>
      <c r="R5" s="415"/>
      <c r="S5" s="415"/>
      <c r="T5" s="415"/>
      <c r="U5" s="926">
        <f>SUM(O5:T5)</f>
        <v>0</v>
      </c>
      <c r="V5" s="121"/>
      <c r="W5" s="121"/>
      <c r="X5" s="121"/>
      <c r="Y5" s="121"/>
      <c r="Z5" s="707">
        <f>SUM(V5:Y5)</f>
        <v>0</v>
      </c>
      <c r="AA5" s="121"/>
      <c r="AB5" s="700"/>
      <c r="AC5" s="121"/>
      <c r="AD5" s="121"/>
      <c r="AE5" s="707">
        <f>SUM(AA5:AD5)</f>
        <v>0</v>
      </c>
      <c r="AF5" s="1081"/>
      <c r="AG5" s="1142"/>
      <c r="AH5" s="1142"/>
      <c r="AI5" s="707">
        <f>SUM(AF5:AH5)</f>
        <v>0</v>
      </c>
      <c r="AJ5" s="110"/>
      <c r="AK5" s="110"/>
      <c r="AL5" s="110"/>
      <c r="AM5" s="110"/>
      <c r="AN5" s="1143">
        <f>SUM(AJ5:AM5)</f>
        <v>0</v>
      </c>
      <c r="AO5" s="1176"/>
      <c r="AP5" s="1176"/>
      <c r="AQ5" s="1176"/>
      <c r="AR5" s="1176"/>
      <c r="AS5" s="1143"/>
      <c r="AT5" s="412"/>
      <c r="AU5" s="412"/>
      <c r="AV5" s="412"/>
      <c r="AW5" s="412"/>
      <c r="AX5" s="750">
        <f>SUM(AT5:AW5)</f>
        <v>0</v>
      </c>
      <c r="AY5" s="412"/>
      <c r="AZ5" s="412"/>
      <c r="BA5" s="412"/>
      <c r="BB5" s="412"/>
      <c r="BC5" s="750"/>
      <c r="BD5" s="121"/>
      <c r="BE5" s="121"/>
      <c r="BF5" s="121"/>
      <c r="BG5" s="121"/>
      <c r="BH5" s="1105">
        <f>SUM(BD5:BG5)</f>
        <v>0</v>
      </c>
      <c r="BI5" s="121"/>
      <c r="BJ5" s="121"/>
      <c r="BK5" s="121"/>
      <c r="BL5" s="121"/>
      <c r="BM5" s="1105">
        <f>SUM(BI5:BL5)</f>
        <v>0</v>
      </c>
      <c r="BN5" s="1144">
        <f>SUM(I5,N5,Z5,AE5,AI5,AX5,AN5,BC5,BH5,BM5,U5)</f>
        <v>0</v>
      </c>
      <c r="BO5" s="996"/>
    </row>
    <row r="6" spans="1:68" ht="22.5" customHeight="1" x14ac:dyDescent="0.3">
      <c r="A6" s="51" t="s">
        <v>333</v>
      </c>
      <c r="B6" s="147">
        <v>4098</v>
      </c>
      <c r="C6" s="103" t="s">
        <v>24</v>
      </c>
      <c r="D6" s="56" t="s">
        <v>334</v>
      </c>
      <c r="E6" s="412">
        <v>4</v>
      </c>
      <c r="F6" s="412">
        <v>4</v>
      </c>
      <c r="G6" s="412">
        <v>3</v>
      </c>
      <c r="H6" s="412"/>
      <c r="I6" s="1108">
        <f>SUM(E6:H6)</f>
        <v>11</v>
      </c>
      <c r="J6" s="461">
        <v>5</v>
      </c>
      <c r="K6" s="461">
        <v>4</v>
      </c>
      <c r="L6" s="461">
        <v>3</v>
      </c>
      <c r="M6" s="461"/>
      <c r="N6" s="1108">
        <f>SUM(J6:M6)</f>
        <v>12</v>
      </c>
      <c r="O6" s="415">
        <v>1</v>
      </c>
      <c r="P6" s="415"/>
      <c r="Q6" s="415"/>
      <c r="R6" s="415">
        <v>1</v>
      </c>
      <c r="S6" s="415">
        <v>2</v>
      </c>
      <c r="T6" s="415"/>
      <c r="U6" s="926">
        <f t="shared" ref="U6:U16" si="0">SUM(O6:T6)</f>
        <v>4</v>
      </c>
      <c r="V6" s="121">
        <v>2</v>
      </c>
      <c r="W6" s="121">
        <v>4</v>
      </c>
      <c r="X6" s="121">
        <v>4</v>
      </c>
      <c r="Y6" s="121">
        <v>2</v>
      </c>
      <c r="Z6" s="707">
        <f>SUM(V6:Y6)</f>
        <v>12</v>
      </c>
      <c r="AA6" s="121">
        <v>3</v>
      </c>
      <c r="AB6" s="178">
        <v>5</v>
      </c>
      <c r="AC6" s="121">
        <v>5</v>
      </c>
      <c r="AD6" s="121">
        <v>2</v>
      </c>
      <c r="AE6" s="707">
        <f>SUM(AA6:AD6)</f>
        <v>15</v>
      </c>
      <c r="AF6" s="1142">
        <v>6</v>
      </c>
      <c r="AG6" s="1142">
        <v>4</v>
      </c>
      <c r="AH6" s="1142"/>
      <c r="AI6" s="707">
        <f>SUM(AF6:AH6)</f>
        <v>10</v>
      </c>
      <c r="AJ6" s="110">
        <v>2</v>
      </c>
      <c r="AK6" s="110"/>
      <c r="AL6" s="110">
        <v>7</v>
      </c>
      <c r="AM6" s="110">
        <v>5</v>
      </c>
      <c r="AN6" s="1143">
        <f>SUM(AJ6:AM6)</f>
        <v>14</v>
      </c>
      <c r="AO6" s="1176">
        <v>4</v>
      </c>
      <c r="AP6" s="1176">
        <v>3</v>
      </c>
      <c r="AQ6" s="1176"/>
      <c r="AR6" s="1176">
        <v>1</v>
      </c>
      <c r="AS6" s="1143">
        <f>SUM(AO6:AR6)</f>
        <v>8</v>
      </c>
      <c r="AT6" s="412"/>
      <c r="AU6" s="412">
        <v>1</v>
      </c>
      <c r="AV6" s="412">
        <v>5</v>
      </c>
      <c r="AW6" s="412">
        <v>3</v>
      </c>
      <c r="AX6" s="750">
        <f>SUM(AT6:AW6)</f>
        <v>9</v>
      </c>
      <c r="AY6" s="412"/>
      <c r="AZ6" s="412">
        <v>1</v>
      </c>
      <c r="BA6" s="412">
        <v>6</v>
      </c>
      <c r="BB6" s="412">
        <v>2</v>
      </c>
      <c r="BC6" s="750">
        <f>SUM(AY6:BB6)</f>
        <v>9</v>
      </c>
      <c r="BD6" s="121">
        <v>3</v>
      </c>
      <c r="BE6" s="121">
        <v>1</v>
      </c>
      <c r="BF6" s="121">
        <v>5</v>
      </c>
      <c r="BG6" s="121">
        <v>1</v>
      </c>
      <c r="BH6" s="1111">
        <f>SUM(BD6:BG6)</f>
        <v>10</v>
      </c>
      <c r="BI6" s="121">
        <v>3</v>
      </c>
      <c r="BJ6" s="121">
        <v>1</v>
      </c>
      <c r="BK6" s="121">
        <v>5</v>
      </c>
      <c r="BL6" s="121">
        <v>1</v>
      </c>
      <c r="BM6" s="1111">
        <f>SUM(BI6:BL6)</f>
        <v>10</v>
      </c>
      <c r="BN6" s="1144">
        <f>SUM(I6,N6,Z6,AE6,AI6,AX6,AN6,BC6,BH6,BM6,U6,AS6)</f>
        <v>124</v>
      </c>
      <c r="BO6" s="996">
        <v>3</v>
      </c>
    </row>
    <row r="7" spans="1:68" ht="22.5" customHeight="1" x14ac:dyDescent="0.3">
      <c r="A7" s="51" t="s">
        <v>130</v>
      </c>
      <c r="B7" s="96">
        <v>2605</v>
      </c>
      <c r="C7" s="91" t="s">
        <v>195</v>
      </c>
      <c r="D7" s="56" t="s">
        <v>390</v>
      </c>
      <c r="E7" s="412"/>
      <c r="F7" s="412"/>
      <c r="G7" s="412"/>
      <c r="H7" s="412"/>
      <c r="I7" s="1108">
        <f>SUM(E7:H7)</f>
        <v>0</v>
      </c>
      <c r="J7" s="461"/>
      <c r="K7" s="461"/>
      <c r="L7" s="461"/>
      <c r="M7" s="461"/>
      <c r="N7" s="1108">
        <f>SUM(J7:M7)</f>
        <v>0</v>
      </c>
      <c r="O7" s="415"/>
      <c r="P7" s="415"/>
      <c r="Q7" s="415"/>
      <c r="R7" s="415"/>
      <c r="S7" s="415"/>
      <c r="T7" s="415"/>
      <c r="U7" s="926">
        <f t="shared" si="0"/>
        <v>0</v>
      </c>
      <c r="V7" s="121"/>
      <c r="W7" s="121"/>
      <c r="X7" s="121"/>
      <c r="Y7" s="121"/>
      <c r="Z7" s="707">
        <f>SUM(V7:Y7)</f>
        <v>0</v>
      </c>
      <c r="AA7" s="121"/>
      <c r="AB7" s="178"/>
      <c r="AC7" s="121"/>
      <c r="AD7" s="121"/>
      <c r="AE7" s="707">
        <f>SUM(AA7:AD7)</f>
        <v>0</v>
      </c>
      <c r="AF7" s="1142"/>
      <c r="AG7" s="1142"/>
      <c r="AH7" s="1142"/>
      <c r="AI7" s="707"/>
      <c r="AJ7" s="110"/>
      <c r="AK7" s="110"/>
      <c r="AL7" s="110"/>
      <c r="AM7" s="110"/>
      <c r="AN7" s="1143">
        <f>SUM(AJ7:AM7)</f>
        <v>0</v>
      </c>
      <c r="AO7" s="1176"/>
      <c r="AP7" s="1176"/>
      <c r="AQ7" s="1176"/>
      <c r="AR7" s="1176"/>
      <c r="AS7" s="1143"/>
      <c r="AT7" s="412"/>
      <c r="AU7" s="412"/>
      <c r="AV7" s="412"/>
      <c r="AW7" s="412"/>
      <c r="AX7" s="750"/>
      <c r="AY7" s="412"/>
      <c r="AZ7" s="412"/>
      <c r="BA7" s="412"/>
      <c r="BB7" s="412"/>
      <c r="BC7" s="750"/>
      <c r="BD7" s="121"/>
      <c r="BE7" s="121"/>
      <c r="BF7" s="121"/>
      <c r="BG7" s="121"/>
      <c r="BH7" s="1111">
        <f>SUM(BD7:BG7)</f>
        <v>0</v>
      </c>
      <c r="BI7" s="121"/>
      <c r="BJ7" s="121"/>
      <c r="BK7" s="121"/>
      <c r="BL7" s="121"/>
      <c r="BM7" s="1111">
        <f>SUM(BI7:BL7)</f>
        <v>0</v>
      </c>
      <c r="BN7" s="1144">
        <f t="shared" ref="BN7:BN28" si="1">SUM(I7,N7,Z7,AE7,AI7,AX7,AN7,BC7,BH7,BM7,U7,AS7)</f>
        <v>0</v>
      </c>
      <c r="BO7" s="996"/>
    </row>
    <row r="8" spans="1:68" ht="22.5" customHeight="1" x14ac:dyDescent="0.3">
      <c r="A8" s="51" t="s">
        <v>184</v>
      </c>
      <c r="B8" s="96">
        <v>2997</v>
      </c>
      <c r="C8" s="91" t="s">
        <v>185</v>
      </c>
      <c r="D8" s="187" t="s">
        <v>185</v>
      </c>
      <c r="E8" s="412"/>
      <c r="F8" s="412"/>
      <c r="G8" s="412"/>
      <c r="H8" s="412"/>
      <c r="I8" s="1108"/>
      <c r="J8" s="461"/>
      <c r="K8" s="461"/>
      <c r="L8" s="461"/>
      <c r="M8" s="461"/>
      <c r="N8" s="1108"/>
      <c r="O8" s="415"/>
      <c r="P8" s="415"/>
      <c r="Q8" s="415"/>
      <c r="R8" s="415"/>
      <c r="S8" s="415"/>
      <c r="T8" s="415"/>
      <c r="U8" s="926">
        <f t="shared" si="0"/>
        <v>0</v>
      </c>
      <c r="V8" s="121"/>
      <c r="W8" s="121"/>
      <c r="X8" s="121"/>
      <c r="Y8" s="121"/>
      <c r="Z8" s="707"/>
      <c r="AA8" s="121"/>
      <c r="AB8" s="121"/>
      <c r="AC8" s="121"/>
      <c r="AD8" s="121"/>
      <c r="AE8" s="707"/>
      <c r="AF8" s="1142"/>
      <c r="AG8" s="1142"/>
      <c r="AH8" s="1142"/>
      <c r="AI8" s="707"/>
      <c r="AJ8" s="110"/>
      <c r="AK8" s="110"/>
      <c r="AL8" s="110"/>
      <c r="AM8" s="110"/>
      <c r="AN8" s="1143">
        <f>SUM(AJ8:AM8)</f>
        <v>0</v>
      </c>
      <c r="AO8" s="1176"/>
      <c r="AP8" s="1176"/>
      <c r="AQ8" s="1176"/>
      <c r="AR8" s="1176"/>
      <c r="AS8" s="1143"/>
      <c r="AT8" s="412"/>
      <c r="AU8" s="412"/>
      <c r="AV8" s="412"/>
      <c r="AW8" s="412"/>
      <c r="AX8" s="750"/>
      <c r="AY8" s="412"/>
      <c r="AZ8" s="412"/>
      <c r="BA8" s="412"/>
      <c r="BB8" s="412"/>
      <c r="BC8" s="750"/>
      <c r="BD8" s="121"/>
      <c r="BE8" s="121"/>
      <c r="BF8" s="121"/>
      <c r="BG8" s="121"/>
      <c r="BH8" s="1111"/>
      <c r="BI8" s="121"/>
      <c r="BJ8" s="121"/>
      <c r="BK8" s="121"/>
      <c r="BL8" s="121"/>
      <c r="BM8" s="1111"/>
      <c r="BN8" s="1144">
        <f t="shared" si="1"/>
        <v>0</v>
      </c>
      <c r="BO8" s="996"/>
      <c r="BP8" s="1285"/>
    </row>
    <row r="9" spans="1:68" ht="21" customHeight="1" x14ac:dyDescent="0.3">
      <c r="A9" s="71" t="s">
        <v>272</v>
      </c>
      <c r="B9" s="58">
        <v>4038</v>
      </c>
      <c r="C9" s="71" t="s">
        <v>230</v>
      </c>
      <c r="D9" s="71" t="s">
        <v>274</v>
      </c>
      <c r="E9" s="412"/>
      <c r="F9" s="412"/>
      <c r="G9" s="412"/>
      <c r="H9" s="412"/>
      <c r="I9" s="1108"/>
      <c r="J9" s="461"/>
      <c r="K9" s="461"/>
      <c r="L9" s="461"/>
      <c r="M9" s="461"/>
      <c r="N9" s="1108"/>
      <c r="O9" s="415"/>
      <c r="P9" s="415"/>
      <c r="Q9" s="415"/>
      <c r="R9" s="415"/>
      <c r="S9" s="415"/>
      <c r="T9" s="415"/>
      <c r="U9" s="926">
        <f t="shared" si="0"/>
        <v>0</v>
      </c>
      <c r="V9" s="121"/>
      <c r="W9" s="121"/>
      <c r="X9" s="121"/>
      <c r="Y9" s="121"/>
      <c r="Z9" s="707"/>
      <c r="AA9" s="121"/>
      <c r="AB9" s="121"/>
      <c r="AC9" s="121"/>
      <c r="AD9" s="121"/>
      <c r="AE9" s="1145"/>
      <c r="AF9" s="1081"/>
      <c r="AG9" s="1081"/>
      <c r="AH9" s="1081"/>
      <c r="AI9" s="1145"/>
      <c r="AJ9" s="110"/>
      <c r="AK9" s="110"/>
      <c r="AL9" s="110"/>
      <c r="AM9" s="110"/>
      <c r="AN9" s="1143"/>
      <c r="AO9" s="1176"/>
      <c r="AP9" s="1176"/>
      <c r="AQ9" s="1176"/>
      <c r="AR9" s="1176"/>
      <c r="AS9" s="1143"/>
      <c r="AT9" s="412"/>
      <c r="AU9" s="412"/>
      <c r="AV9" s="412"/>
      <c r="AW9" s="412"/>
      <c r="AX9" s="750"/>
      <c r="AY9" s="412"/>
      <c r="AZ9" s="412"/>
      <c r="BA9" s="412"/>
      <c r="BB9" s="412"/>
      <c r="BC9" s="750"/>
      <c r="BD9" s="121"/>
      <c r="BE9" s="121"/>
      <c r="BF9" s="121"/>
      <c r="BG9" s="121"/>
      <c r="BH9" s="1111"/>
      <c r="BI9" s="121"/>
      <c r="BJ9" s="121"/>
      <c r="BK9" s="121"/>
      <c r="BL9" s="121"/>
      <c r="BM9" s="1111"/>
      <c r="BN9" s="1144">
        <f t="shared" si="1"/>
        <v>0</v>
      </c>
      <c r="BO9" s="996"/>
    </row>
    <row r="10" spans="1:68" ht="21" customHeight="1" x14ac:dyDescent="0.3">
      <c r="A10" s="51" t="s">
        <v>210</v>
      </c>
      <c r="B10" s="58">
        <v>3053</v>
      </c>
      <c r="C10" s="219" t="s">
        <v>211</v>
      </c>
      <c r="D10" s="51" t="s">
        <v>211</v>
      </c>
      <c r="E10" s="412"/>
      <c r="F10" s="412"/>
      <c r="G10" s="412"/>
      <c r="H10" s="412"/>
      <c r="I10" s="1108"/>
      <c r="J10" s="461"/>
      <c r="K10" s="461"/>
      <c r="L10" s="461"/>
      <c r="M10" s="461"/>
      <c r="N10" s="1108"/>
      <c r="O10" s="415"/>
      <c r="P10" s="415"/>
      <c r="Q10" s="415"/>
      <c r="R10" s="415"/>
      <c r="S10" s="415"/>
      <c r="T10" s="415"/>
      <c r="U10" s="926">
        <f t="shared" si="0"/>
        <v>0</v>
      </c>
      <c r="V10" s="121"/>
      <c r="W10" s="121"/>
      <c r="X10" s="121"/>
      <c r="Y10" s="121"/>
      <c r="Z10" s="1145"/>
      <c r="AA10" s="121"/>
      <c r="AB10" s="121"/>
      <c r="AC10" s="121"/>
      <c r="AD10" s="121"/>
      <c r="AE10" s="1145"/>
      <c r="AF10" s="1081"/>
      <c r="AG10" s="1081"/>
      <c r="AH10" s="1081"/>
      <c r="AI10" s="1145"/>
      <c r="AJ10" s="110"/>
      <c r="AK10" s="110"/>
      <c r="AL10" s="110"/>
      <c r="AM10" s="110">
        <v>2</v>
      </c>
      <c r="AN10" s="1143">
        <f>SUM(AJ10:AM10)</f>
        <v>2</v>
      </c>
      <c r="AO10" s="1176"/>
      <c r="AP10" s="1176"/>
      <c r="AQ10" s="1176"/>
      <c r="AR10" s="1176"/>
      <c r="AS10" s="1143"/>
      <c r="AT10" s="412"/>
      <c r="AU10" s="412"/>
      <c r="AV10" s="412">
        <v>3</v>
      </c>
      <c r="AW10" s="412">
        <v>1</v>
      </c>
      <c r="AX10" s="750">
        <f>SUM(AT10:AW10)</f>
        <v>4</v>
      </c>
      <c r="AY10" s="412"/>
      <c r="AZ10" s="412"/>
      <c r="BA10" s="412">
        <v>5</v>
      </c>
      <c r="BB10" s="412">
        <v>4</v>
      </c>
      <c r="BC10" s="750">
        <f>SUM(AY10:BB10)</f>
        <v>9</v>
      </c>
      <c r="BD10" s="121"/>
      <c r="BE10" s="121"/>
      <c r="BF10" s="121"/>
      <c r="BG10" s="121"/>
      <c r="BH10" s="1111"/>
      <c r="BI10" s="121"/>
      <c r="BJ10" s="121"/>
      <c r="BK10" s="121"/>
      <c r="BL10" s="121"/>
      <c r="BM10" s="1111"/>
      <c r="BN10" s="1144">
        <f t="shared" si="1"/>
        <v>15</v>
      </c>
      <c r="BO10" s="996">
        <v>7</v>
      </c>
    </row>
    <row r="11" spans="1:68" ht="21" customHeight="1" x14ac:dyDescent="0.3">
      <c r="A11" s="51" t="s">
        <v>496</v>
      </c>
      <c r="B11" s="96">
        <v>3161</v>
      </c>
      <c r="C11" s="91" t="s">
        <v>24</v>
      </c>
      <c r="D11" s="91" t="s">
        <v>334</v>
      </c>
      <c r="E11" s="412"/>
      <c r="F11" s="412">
        <v>5</v>
      </c>
      <c r="G11" s="412"/>
      <c r="H11" s="412"/>
      <c r="I11" s="1108">
        <f>SUM(E11:H11)</f>
        <v>5</v>
      </c>
      <c r="J11" s="461"/>
      <c r="K11" s="461">
        <v>5</v>
      </c>
      <c r="L11" s="461"/>
      <c r="M11" s="461"/>
      <c r="N11" s="1108">
        <f>SUM(J11:M11)</f>
        <v>5</v>
      </c>
      <c r="O11" s="415"/>
      <c r="P11" s="415"/>
      <c r="Q11" s="415"/>
      <c r="R11" s="415"/>
      <c r="S11" s="415"/>
      <c r="T11" s="415"/>
      <c r="U11" s="926">
        <f t="shared" si="0"/>
        <v>0</v>
      </c>
      <c r="V11" s="121"/>
      <c r="W11" s="121"/>
      <c r="X11" s="121">
        <v>6</v>
      </c>
      <c r="Y11" s="121"/>
      <c r="Z11" s="1145">
        <f>SUM(V11:Y11)</f>
        <v>6</v>
      </c>
      <c r="AA11" s="121"/>
      <c r="AB11" s="121"/>
      <c r="AC11" s="121">
        <v>4</v>
      </c>
      <c r="AD11" s="121"/>
      <c r="AE11" s="1145">
        <f>SUM(AA11:AD11)</f>
        <v>4</v>
      </c>
      <c r="AF11" s="1081"/>
      <c r="AG11" s="1081"/>
      <c r="AH11" s="1081"/>
      <c r="AI11" s="1145"/>
      <c r="AJ11" s="110"/>
      <c r="AK11" s="110"/>
      <c r="AL11" s="110"/>
      <c r="AM11" s="110"/>
      <c r="AN11" s="1143"/>
      <c r="AO11" s="1176"/>
      <c r="AP11" s="1176"/>
      <c r="AQ11" s="1176"/>
      <c r="AR11" s="1176"/>
      <c r="AS11" s="1143"/>
      <c r="AT11" s="412"/>
      <c r="AU11" s="412"/>
      <c r="AV11" s="412">
        <v>2</v>
      </c>
      <c r="AW11" s="412"/>
      <c r="AX11" s="750">
        <f>SUM(AT11:AW11)</f>
        <v>2</v>
      </c>
      <c r="AY11" s="412"/>
      <c r="AZ11" s="412"/>
      <c r="BA11" s="412">
        <v>0.5</v>
      </c>
      <c r="BB11" s="412"/>
      <c r="BC11" s="750">
        <f>SUM(AY11:BB11)</f>
        <v>0.5</v>
      </c>
      <c r="BD11" s="121"/>
      <c r="BE11" s="121"/>
      <c r="BF11" s="121">
        <v>2</v>
      </c>
      <c r="BG11" s="121"/>
      <c r="BH11" s="1111">
        <f>SUM(BD11:BG11)</f>
        <v>2</v>
      </c>
      <c r="BI11" s="121"/>
      <c r="BJ11" s="121"/>
      <c r="BK11" s="121">
        <v>2</v>
      </c>
      <c r="BL11" s="121"/>
      <c r="BM11" s="1111">
        <f>SUM(BI11:BL11)</f>
        <v>2</v>
      </c>
      <c r="BN11" s="1144">
        <f t="shared" si="1"/>
        <v>26.5</v>
      </c>
      <c r="BO11" s="996">
        <v>5</v>
      </c>
    </row>
    <row r="12" spans="1:68" ht="21" customHeight="1" x14ac:dyDescent="0.3">
      <c r="A12" s="51" t="s">
        <v>159</v>
      </c>
      <c r="B12" s="96">
        <v>2630</v>
      </c>
      <c r="C12" s="91" t="s">
        <v>27</v>
      </c>
      <c r="D12" s="51" t="s">
        <v>27</v>
      </c>
      <c r="E12" s="412"/>
      <c r="F12" s="412"/>
      <c r="G12" s="412"/>
      <c r="H12" s="412"/>
      <c r="I12" s="1108"/>
      <c r="J12" s="461"/>
      <c r="K12" s="461"/>
      <c r="L12" s="461"/>
      <c r="M12" s="461"/>
      <c r="N12" s="1108"/>
      <c r="O12" s="415"/>
      <c r="P12" s="415"/>
      <c r="Q12" s="415"/>
      <c r="R12" s="415"/>
      <c r="S12" s="415"/>
      <c r="T12" s="415"/>
      <c r="U12" s="926">
        <f t="shared" si="0"/>
        <v>0</v>
      </c>
      <c r="V12" s="121"/>
      <c r="W12" s="121"/>
      <c r="X12" s="121"/>
      <c r="Y12" s="121"/>
      <c r="Z12" s="1146"/>
      <c r="AA12" s="121"/>
      <c r="AB12" s="121"/>
      <c r="AC12" s="121"/>
      <c r="AD12" s="121"/>
      <c r="AE12" s="1146"/>
      <c r="AF12" s="1081"/>
      <c r="AG12" s="1081"/>
      <c r="AH12" s="1081"/>
      <c r="AI12" s="1146"/>
      <c r="AJ12" s="110"/>
      <c r="AK12" s="110"/>
      <c r="AL12" s="110"/>
      <c r="AM12" s="110"/>
      <c r="AN12" s="1143"/>
      <c r="AO12" s="1176"/>
      <c r="AP12" s="1176"/>
      <c r="AQ12" s="1176"/>
      <c r="AR12" s="1176"/>
      <c r="AS12" s="1143"/>
      <c r="AT12" s="412"/>
      <c r="AU12" s="412"/>
      <c r="AV12" s="412"/>
      <c r="AW12" s="412"/>
      <c r="AX12" s="750"/>
      <c r="AY12" s="412"/>
      <c r="AZ12" s="412"/>
      <c r="BA12" s="412"/>
      <c r="BB12" s="412"/>
      <c r="BC12" s="750"/>
      <c r="BD12" s="121"/>
      <c r="BE12" s="121"/>
      <c r="BF12" s="121"/>
      <c r="BG12" s="121"/>
      <c r="BH12" s="1147"/>
      <c r="BI12" s="121"/>
      <c r="BJ12" s="121"/>
      <c r="BK12" s="121"/>
      <c r="BL12" s="121"/>
      <c r="BM12" s="1147"/>
      <c r="BN12" s="1144">
        <f t="shared" si="1"/>
        <v>0</v>
      </c>
      <c r="BO12" s="996"/>
    </row>
    <row r="13" spans="1:68" ht="21" customHeight="1" x14ac:dyDescent="0.3">
      <c r="A13" s="51" t="s">
        <v>246</v>
      </c>
      <c r="B13" s="58">
        <v>2558</v>
      </c>
      <c r="C13" s="219" t="s">
        <v>254</v>
      </c>
      <c r="D13" s="51" t="s">
        <v>247</v>
      </c>
      <c r="E13" s="412"/>
      <c r="F13" s="412"/>
      <c r="G13" s="412"/>
      <c r="H13" s="412"/>
      <c r="I13" s="1108"/>
      <c r="J13" s="461"/>
      <c r="K13" s="461"/>
      <c r="L13" s="461"/>
      <c r="M13" s="461"/>
      <c r="N13" s="1108"/>
      <c r="O13" s="415"/>
      <c r="P13" s="415"/>
      <c r="Q13" s="415"/>
      <c r="R13" s="415"/>
      <c r="S13" s="415"/>
      <c r="T13" s="415"/>
      <c r="U13" s="926">
        <f t="shared" si="0"/>
        <v>0</v>
      </c>
      <c r="V13" s="121"/>
      <c r="W13" s="121"/>
      <c r="X13" s="121"/>
      <c r="Y13" s="121"/>
      <c r="Z13" s="1146"/>
      <c r="AA13" s="121"/>
      <c r="AB13" s="121"/>
      <c r="AC13" s="121"/>
      <c r="AD13" s="121"/>
      <c r="AE13" s="1146"/>
      <c r="AF13" s="1081"/>
      <c r="AG13" s="1081"/>
      <c r="AH13" s="1081"/>
      <c r="AI13" s="1146"/>
      <c r="AJ13" s="110"/>
      <c r="AK13" s="110"/>
      <c r="AL13" s="110"/>
      <c r="AM13" s="110"/>
      <c r="AN13" s="1143"/>
      <c r="AO13" s="1176"/>
      <c r="AP13" s="1176"/>
      <c r="AQ13" s="1176"/>
      <c r="AR13" s="1176"/>
      <c r="AS13" s="1143"/>
      <c r="AT13" s="412"/>
      <c r="AU13" s="412"/>
      <c r="AV13" s="412"/>
      <c r="AW13" s="412"/>
      <c r="AX13" s="750"/>
      <c r="AY13" s="412"/>
      <c r="AZ13" s="412"/>
      <c r="BA13" s="412"/>
      <c r="BB13" s="412"/>
      <c r="BC13" s="750"/>
      <c r="BD13" s="121"/>
      <c r="BE13" s="121"/>
      <c r="BF13" s="121"/>
      <c r="BG13" s="121"/>
      <c r="BH13" s="1147"/>
      <c r="BI13" s="121"/>
      <c r="BJ13" s="121"/>
      <c r="BK13" s="121"/>
      <c r="BL13" s="121"/>
      <c r="BM13" s="1147"/>
      <c r="BN13" s="1144">
        <f t="shared" si="1"/>
        <v>0</v>
      </c>
      <c r="BO13" s="996"/>
    </row>
    <row r="14" spans="1:68" ht="21" customHeight="1" x14ac:dyDescent="0.3">
      <c r="A14" s="51" t="s">
        <v>462</v>
      </c>
      <c r="B14" s="96">
        <v>4093</v>
      </c>
      <c r="C14" s="56" t="s">
        <v>95</v>
      </c>
      <c r="D14" s="56" t="s">
        <v>95</v>
      </c>
      <c r="E14" s="412"/>
      <c r="F14" s="412"/>
      <c r="G14" s="412"/>
      <c r="H14" s="412"/>
      <c r="I14" s="1108">
        <f>SUM(E14:H14)</f>
        <v>0</v>
      </c>
      <c r="J14" s="461"/>
      <c r="K14" s="461"/>
      <c r="L14" s="461"/>
      <c r="M14" s="461"/>
      <c r="N14" s="1108"/>
      <c r="O14" s="415"/>
      <c r="P14" s="415"/>
      <c r="Q14" s="415"/>
      <c r="R14" s="415"/>
      <c r="S14" s="415"/>
      <c r="T14" s="415"/>
      <c r="U14" s="926">
        <f t="shared" si="0"/>
        <v>0</v>
      </c>
      <c r="V14" s="121"/>
      <c r="W14" s="121"/>
      <c r="X14" s="121"/>
      <c r="Y14" s="121"/>
      <c r="Z14" s="1146"/>
      <c r="AA14" s="121"/>
      <c r="AB14" s="121"/>
      <c r="AC14" s="121"/>
      <c r="AD14" s="121"/>
      <c r="AE14" s="1146"/>
      <c r="AF14" s="1081"/>
      <c r="AG14" s="1081"/>
      <c r="AH14" s="1081"/>
      <c r="AI14" s="1146"/>
      <c r="AJ14" s="110"/>
      <c r="AK14" s="110"/>
      <c r="AL14" s="110">
        <v>2</v>
      </c>
      <c r="AM14" s="110"/>
      <c r="AN14" s="1143">
        <f>SUM(AJ14:AM14)</f>
        <v>2</v>
      </c>
      <c r="AO14" s="1176"/>
      <c r="AP14" s="1176"/>
      <c r="AQ14" s="1176"/>
      <c r="AR14" s="1176"/>
      <c r="AS14" s="1143"/>
      <c r="AT14" s="412"/>
      <c r="AU14" s="412"/>
      <c r="AV14" s="412"/>
      <c r="AW14" s="412"/>
      <c r="AX14" s="750"/>
      <c r="AY14" s="412"/>
      <c r="AZ14" s="412"/>
      <c r="BA14" s="412"/>
      <c r="BB14" s="412"/>
      <c r="BC14" s="750"/>
      <c r="BD14" s="121"/>
      <c r="BE14" s="121"/>
      <c r="BF14" s="121"/>
      <c r="BG14" s="121"/>
      <c r="BH14" s="1147"/>
      <c r="BI14" s="121"/>
      <c r="BJ14" s="121"/>
      <c r="BK14" s="121"/>
      <c r="BL14" s="121"/>
      <c r="BM14" s="1147"/>
      <c r="BN14" s="1144">
        <f t="shared" si="1"/>
        <v>2</v>
      </c>
      <c r="BO14" s="996" t="s">
        <v>532</v>
      </c>
    </row>
    <row r="15" spans="1:68" ht="21" customHeight="1" x14ac:dyDescent="0.3">
      <c r="A15" s="71" t="s">
        <v>344</v>
      </c>
      <c r="B15" s="147"/>
      <c r="C15" s="146" t="s">
        <v>364</v>
      </c>
      <c r="D15" s="261" t="s">
        <v>111</v>
      </c>
      <c r="E15" s="412"/>
      <c r="F15" s="412"/>
      <c r="G15" s="412"/>
      <c r="H15" s="412"/>
      <c r="I15" s="1108"/>
      <c r="J15" s="461"/>
      <c r="K15" s="461"/>
      <c r="L15" s="461"/>
      <c r="M15" s="461"/>
      <c r="N15" s="1108"/>
      <c r="O15" s="415"/>
      <c r="P15" s="415"/>
      <c r="Q15" s="415"/>
      <c r="R15" s="415"/>
      <c r="S15" s="415"/>
      <c r="T15" s="415"/>
      <c r="U15" s="926">
        <f t="shared" si="0"/>
        <v>0</v>
      </c>
      <c r="V15" s="121"/>
      <c r="W15" s="121"/>
      <c r="X15" s="121"/>
      <c r="Y15" s="121"/>
      <c r="Z15" s="1146"/>
      <c r="AA15" s="121"/>
      <c r="AB15" s="121"/>
      <c r="AC15" s="121"/>
      <c r="AD15" s="121"/>
      <c r="AE15" s="1146"/>
      <c r="AF15" s="1081"/>
      <c r="AG15" s="1081"/>
      <c r="AH15" s="1081"/>
      <c r="AI15" s="1146"/>
      <c r="AJ15" s="110"/>
      <c r="AK15" s="110"/>
      <c r="AL15" s="110"/>
      <c r="AM15" s="110"/>
      <c r="AN15" s="1143">
        <f>SUM(AJ15:AM15)</f>
        <v>0</v>
      </c>
      <c r="AO15" s="1176"/>
      <c r="AP15" s="1176"/>
      <c r="AQ15" s="1176"/>
      <c r="AR15" s="1176"/>
      <c r="AS15" s="1143"/>
      <c r="AT15" s="412"/>
      <c r="AU15" s="412"/>
      <c r="AV15" s="412"/>
      <c r="AW15" s="412"/>
      <c r="AX15" s="750"/>
      <c r="AY15" s="1420"/>
      <c r="AZ15" s="1420"/>
      <c r="BA15" s="1420"/>
      <c r="BB15" s="1420"/>
      <c r="BC15" s="750"/>
      <c r="BD15" s="121"/>
      <c r="BE15" s="121"/>
      <c r="BF15" s="121"/>
      <c r="BG15" s="121"/>
      <c r="BH15" s="1147"/>
      <c r="BI15" s="121"/>
      <c r="BJ15" s="121"/>
      <c r="BK15" s="121"/>
      <c r="BL15" s="121"/>
      <c r="BM15" s="1147"/>
      <c r="BN15" s="1144">
        <f t="shared" si="1"/>
        <v>0</v>
      </c>
      <c r="BO15" s="996"/>
    </row>
    <row r="16" spans="1:68" ht="21" customHeight="1" x14ac:dyDescent="0.3">
      <c r="A16" s="71" t="s">
        <v>290</v>
      </c>
      <c r="B16" s="58">
        <v>4033</v>
      </c>
      <c r="C16" s="71" t="s">
        <v>211</v>
      </c>
      <c r="D16" s="134" t="s">
        <v>291</v>
      </c>
      <c r="E16" s="412"/>
      <c r="F16" s="412"/>
      <c r="G16" s="412"/>
      <c r="H16" s="412"/>
      <c r="I16" s="1108"/>
      <c r="J16" s="461"/>
      <c r="K16" s="461"/>
      <c r="L16" s="461"/>
      <c r="M16" s="461"/>
      <c r="N16" s="1108"/>
      <c r="O16" s="415"/>
      <c r="P16" s="415"/>
      <c r="Q16" s="415"/>
      <c r="R16" s="415"/>
      <c r="S16" s="415"/>
      <c r="T16" s="415"/>
      <c r="U16" s="926">
        <f t="shared" si="0"/>
        <v>0</v>
      </c>
      <c r="V16" s="121"/>
      <c r="W16" s="121"/>
      <c r="X16" s="121"/>
      <c r="Y16" s="121"/>
      <c r="Z16" s="1146"/>
      <c r="AA16" s="121"/>
      <c r="AB16" s="121"/>
      <c r="AC16" s="121"/>
      <c r="AD16" s="121"/>
      <c r="AE16" s="1146"/>
      <c r="AF16" s="1081"/>
      <c r="AG16" s="1081"/>
      <c r="AH16" s="1081"/>
      <c r="AI16" s="1146"/>
      <c r="AJ16" s="110"/>
      <c r="AK16" s="110"/>
      <c r="AL16" s="110"/>
      <c r="AM16" s="110"/>
      <c r="AN16" s="1143"/>
      <c r="AO16" s="1176"/>
      <c r="AP16" s="1176"/>
      <c r="AQ16" s="1176"/>
      <c r="AR16" s="1176"/>
      <c r="AS16" s="1143"/>
      <c r="AT16" s="412"/>
      <c r="AU16" s="412"/>
      <c r="AV16" s="412"/>
      <c r="AW16" s="412"/>
      <c r="AX16" s="750"/>
      <c r="AY16" s="1420"/>
      <c r="AZ16" s="1420"/>
      <c r="BA16" s="1420"/>
      <c r="BB16" s="1420"/>
      <c r="BC16" s="750"/>
      <c r="BD16" s="121"/>
      <c r="BE16" s="121"/>
      <c r="BF16" s="121"/>
      <c r="BG16" s="121"/>
      <c r="BH16" s="1148"/>
      <c r="BI16" s="121"/>
      <c r="BJ16" s="121"/>
      <c r="BK16" s="121"/>
      <c r="BL16" s="121"/>
      <c r="BM16" s="1148"/>
      <c r="BN16" s="1144">
        <f t="shared" si="1"/>
        <v>0</v>
      </c>
      <c r="BO16" s="996"/>
    </row>
    <row r="17" spans="1:68" ht="21" customHeight="1" x14ac:dyDescent="0.3">
      <c r="A17" s="71" t="s">
        <v>480</v>
      </c>
      <c r="B17" s="58">
        <v>2999</v>
      </c>
      <c r="C17" s="51" t="s">
        <v>482</v>
      </c>
      <c r="D17" s="185" t="s">
        <v>482</v>
      </c>
      <c r="E17" s="412"/>
      <c r="F17" s="412"/>
      <c r="G17" s="412"/>
      <c r="H17" s="412"/>
      <c r="I17" s="911"/>
      <c r="J17" s="412"/>
      <c r="K17" s="412"/>
      <c r="L17" s="412"/>
      <c r="M17" s="412"/>
      <c r="N17" s="911"/>
      <c r="O17" s="415"/>
      <c r="P17" s="415"/>
      <c r="Q17" s="415"/>
      <c r="R17" s="415"/>
      <c r="S17" s="415"/>
      <c r="T17" s="415"/>
      <c r="U17" s="926"/>
      <c r="V17" s="121">
        <v>3</v>
      </c>
      <c r="W17" s="121"/>
      <c r="X17" s="121">
        <v>2</v>
      </c>
      <c r="Y17" s="121"/>
      <c r="Z17" s="707">
        <f>SUM(V17:Y17)</f>
        <v>5</v>
      </c>
      <c r="AA17" s="121">
        <v>2</v>
      </c>
      <c r="AB17" s="121"/>
      <c r="AC17" s="121">
        <v>3</v>
      </c>
      <c r="AD17" s="121"/>
      <c r="AE17" s="707">
        <f>SUM(AA17:AD17)</f>
        <v>5</v>
      </c>
      <c r="AF17" s="1142"/>
      <c r="AG17" s="1142"/>
      <c r="AH17" s="1142"/>
      <c r="AI17" s="707"/>
      <c r="AJ17" s="110"/>
      <c r="AK17" s="110"/>
      <c r="AL17" s="110"/>
      <c r="AM17" s="110"/>
      <c r="AN17" s="1143"/>
      <c r="AO17" s="1176"/>
      <c r="AP17" s="1176"/>
      <c r="AQ17" s="1176"/>
      <c r="AR17" s="1176"/>
      <c r="AS17" s="1143"/>
      <c r="AT17" s="412"/>
      <c r="AU17" s="412"/>
      <c r="AV17" s="412">
        <v>0.5</v>
      </c>
      <c r="AW17" s="412"/>
      <c r="AX17" s="750">
        <f>SUM(AT17:AW17)</f>
        <v>0.5</v>
      </c>
      <c r="AY17" s="1420"/>
      <c r="AZ17" s="1420"/>
      <c r="BA17" s="412">
        <v>1</v>
      </c>
      <c r="BB17" s="1420"/>
      <c r="BC17" s="750">
        <f>SUM(AY17:BB17)</f>
        <v>1</v>
      </c>
      <c r="BD17" s="121">
        <v>2</v>
      </c>
      <c r="BE17" s="121"/>
      <c r="BF17" s="121"/>
      <c r="BG17" s="121">
        <v>2</v>
      </c>
      <c r="BH17" s="1149">
        <f>SUM(BD17:BG17)</f>
        <v>4</v>
      </c>
      <c r="BI17" s="121">
        <v>4</v>
      </c>
      <c r="BJ17" s="121"/>
      <c r="BK17" s="121"/>
      <c r="BL17" s="121">
        <v>3</v>
      </c>
      <c r="BM17" s="1149">
        <f>SUM(BI17:BL17)</f>
        <v>7</v>
      </c>
      <c r="BN17" s="1144">
        <f t="shared" si="1"/>
        <v>22.5</v>
      </c>
      <c r="BO17" s="996">
        <v>6</v>
      </c>
      <c r="BP17" s="1285"/>
    </row>
    <row r="18" spans="1:68" ht="21" customHeight="1" x14ac:dyDescent="0.3">
      <c r="A18" s="146" t="s">
        <v>605</v>
      </c>
      <c r="B18" s="147"/>
      <c r="C18" s="103" t="s">
        <v>599</v>
      </c>
      <c r="D18" s="185" t="s">
        <v>599</v>
      </c>
      <c r="E18" s="412"/>
      <c r="F18" s="412"/>
      <c r="G18" s="412"/>
      <c r="H18" s="412"/>
      <c r="I18" s="911"/>
      <c r="J18" s="412"/>
      <c r="K18" s="412"/>
      <c r="L18" s="412"/>
      <c r="M18" s="412"/>
      <c r="N18" s="911"/>
      <c r="O18" s="415"/>
      <c r="P18" s="415"/>
      <c r="Q18" s="415"/>
      <c r="R18" s="415"/>
      <c r="S18" s="415"/>
      <c r="T18" s="415"/>
      <c r="U18" s="926"/>
      <c r="V18" s="121"/>
      <c r="W18" s="121"/>
      <c r="X18" s="121"/>
      <c r="Y18" s="121"/>
      <c r="Z18" s="707"/>
      <c r="AA18" s="121"/>
      <c r="AB18" s="121"/>
      <c r="AC18" s="121"/>
      <c r="AD18" s="121"/>
      <c r="AE18" s="707"/>
      <c r="AF18" s="1142"/>
      <c r="AG18" s="1142"/>
      <c r="AH18" s="1142"/>
      <c r="AI18" s="707"/>
      <c r="AJ18" s="110"/>
      <c r="AK18" s="110"/>
      <c r="AL18" s="110"/>
      <c r="AM18" s="110"/>
      <c r="AN18" s="1143"/>
      <c r="AO18" s="1176"/>
      <c r="AP18" s="1176"/>
      <c r="AQ18" s="1176"/>
      <c r="AR18" s="1176"/>
      <c r="AS18" s="1143"/>
      <c r="AT18" s="412"/>
      <c r="AU18" s="412"/>
      <c r="AV18" s="412"/>
      <c r="AW18" s="412"/>
      <c r="AX18" s="750"/>
      <c r="AY18" s="1420"/>
      <c r="AZ18" s="1420"/>
      <c r="BA18" s="1420"/>
      <c r="BB18" s="1420"/>
      <c r="BC18" s="750"/>
      <c r="BD18" s="121"/>
      <c r="BE18" s="121"/>
      <c r="BF18" s="121"/>
      <c r="BG18" s="121"/>
      <c r="BH18" s="1149">
        <f>SUM(BD18:BG18)</f>
        <v>0</v>
      </c>
      <c r="BI18" s="121"/>
      <c r="BJ18" s="121"/>
      <c r="BK18" s="121"/>
      <c r="BL18" s="121"/>
      <c r="BM18" s="1149">
        <f>SUM(BI18:BL18)</f>
        <v>0</v>
      </c>
      <c r="BN18" s="1144">
        <f t="shared" si="1"/>
        <v>0</v>
      </c>
      <c r="BO18" s="996"/>
    </row>
    <row r="19" spans="1:68" ht="21" customHeight="1" x14ac:dyDescent="0.3">
      <c r="A19" s="71" t="s">
        <v>386</v>
      </c>
      <c r="B19" s="96">
        <v>4101</v>
      </c>
      <c r="C19" s="104" t="s">
        <v>387</v>
      </c>
      <c r="D19" s="104" t="s">
        <v>387</v>
      </c>
      <c r="E19" s="412">
        <v>6</v>
      </c>
      <c r="F19" s="412">
        <v>7</v>
      </c>
      <c r="G19" s="412">
        <v>5</v>
      </c>
      <c r="H19" s="412"/>
      <c r="I19" s="911">
        <f>SUM(E19:H19)</f>
        <v>18</v>
      </c>
      <c r="J19" s="412">
        <v>6</v>
      </c>
      <c r="K19" s="412">
        <v>6</v>
      </c>
      <c r="L19" s="412">
        <v>5</v>
      </c>
      <c r="M19" s="412"/>
      <c r="N19" s="911">
        <f>SUM(J19:M19)</f>
        <v>17</v>
      </c>
      <c r="O19" s="415"/>
      <c r="P19" s="415"/>
      <c r="Q19" s="415"/>
      <c r="R19" s="415"/>
      <c r="S19" s="415"/>
      <c r="T19" s="415"/>
      <c r="U19" s="926"/>
      <c r="V19" s="121"/>
      <c r="W19" s="121"/>
      <c r="X19" s="121"/>
      <c r="Y19" s="121"/>
      <c r="Z19" s="707"/>
      <c r="AA19" s="121"/>
      <c r="AB19" s="121"/>
      <c r="AC19" s="121"/>
      <c r="AD19" s="121"/>
      <c r="AE19" s="707"/>
      <c r="AF19" s="1142">
        <v>4</v>
      </c>
      <c r="AG19" s="1142">
        <v>5</v>
      </c>
      <c r="AH19" s="1142">
        <v>4</v>
      </c>
      <c r="AI19" s="707">
        <f>SUM(AF19:AH19)</f>
        <v>13</v>
      </c>
      <c r="AJ19" s="110"/>
      <c r="AK19" s="110"/>
      <c r="AL19" s="110"/>
      <c r="AM19" s="110"/>
      <c r="AN19" s="1143"/>
      <c r="AO19" s="1176"/>
      <c r="AP19" s="1176"/>
      <c r="AQ19" s="1176"/>
      <c r="AR19" s="1176"/>
      <c r="AS19" s="1143"/>
      <c r="AT19" s="412"/>
      <c r="AU19" s="412"/>
      <c r="AV19" s="412"/>
      <c r="AW19" s="412"/>
      <c r="AX19" s="750"/>
      <c r="AY19" s="1420"/>
      <c r="AZ19" s="1420"/>
      <c r="BA19" s="1420"/>
      <c r="BB19" s="1420"/>
      <c r="BC19" s="750"/>
      <c r="BD19" s="121"/>
      <c r="BE19" s="121"/>
      <c r="BF19" s="121"/>
      <c r="BG19" s="121"/>
      <c r="BH19" s="1149"/>
      <c r="BI19" s="121"/>
      <c r="BJ19" s="121"/>
      <c r="BK19" s="121"/>
      <c r="BL19" s="121"/>
      <c r="BM19" s="1149"/>
      <c r="BN19" s="1144">
        <f t="shared" si="1"/>
        <v>48</v>
      </c>
      <c r="BO19" s="996">
        <v>4</v>
      </c>
    </row>
    <row r="20" spans="1:68" ht="21" customHeight="1" x14ac:dyDescent="0.3">
      <c r="A20" s="186" t="s">
        <v>418</v>
      </c>
      <c r="B20" s="193">
        <v>4125</v>
      </c>
      <c r="C20" s="188" t="s">
        <v>24</v>
      </c>
      <c r="D20" s="188" t="s">
        <v>334</v>
      </c>
      <c r="E20" s="412"/>
      <c r="F20" s="412"/>
      <c r="G20" s="412"/>
      <c r="H20" s="412"/>
      <c r="I20" s="911"/>
      <c r="J20" s="412"/>
      <c r="K20" s="412"/>
      <c r="L20" s="412"/>
      <c r="M20" s="412"/>
      <c r="N20" s="911"/>
      <c r="O20" s="415"/>
      <c r="P20" s="415"/>
      <c r="Q20" s="415"/>
      <c r="R20" s="415"/>
      <c r="S20" s="415"/>
      <c r="T20" s="415"/>
      <c r="U20" s="926"/>
      <c r="V20" s="121"/>
      <c r="W20" s="121"/>
      <c r="X20" s="121"/>
      <c r="Y20" s="121"/>
      <c r="Z20" s="707"/>
      <c r="AA20" s="121"/>
      <c r="AB20" s="121"/>
      <c r="AC20" s="121"/>
      <c r="AD20" s="121"/>
      <c r="AE20" s="707"/>
      <c r="AF20" s="1142"/>
      <c r="AG20" s="1142"/>
      <c r="AH20" s="1142"/>
      <c r="AI20" s="707"/>
      <c r="AJ20" s="110"/>
      <c r="AK20" s="110"/>
      <c r="AL20" s="110"/>
      <c r="AM20" s="110"/>
      <c r="AN20" s="1143"/>
      <c r="AO20" s="1176"/>
      <c r="AP20" s="1176"/>
      <c r="AQ20" s="1176"/>
      <c r="AR20" s="1176"/>
      <c r="AS20" s="1143"/>
      <c r="AT20" s="412"/>
      <c r="AU20" s="412"/>
      <c r="AV20" s="412"/>
      <c r="AW20" s="412"/>
      <c r="AX20" s="750"/>
      <c r="AY20" s="1420"/>
      <c r="AZ20" s="1420"/>
      <c r="BA20" s="1420"/>
      <c r="BB20" s="1420"/>
      <c r="BC20" s="750"/>
      <c r="BD20" s="121"/>
      <c r="BE20" s="121"/>
      <c r="BF20" s="121"/>
      <c r="BG20" s="121"/>
      <c r="BH20" s="1149"/>
      <c r="BI20" s="121"/>
      <c r="BJ20" s="121"/>
      <c r="BK20" s="121"/>
      <c r="BL20" s="121"/>
      <c r="BM20" s="1149"/>
      <c r="BN20" s="1144">
        <f t="shared" si="1"/>
        <v>0</v>
      </c>
      <c r="BO20" s="996"/>
    </row>
    <row r="21" spans="1:68" ht="21" customHeight="1" x14ac:dyDescent="0.3">
      <c r="A21" s="186" t="s">
        <v>465</v>
      </c>
      <c r="B21" s="193">
        <v>3141</v>
      </c>
      <c r="C21" s="188" t="s">
        <v>466</v>
      </c>
      <c r="D21" s="188" t="s">
        <v>466</v>
      </c>
      <c r="E21" s="412"/>
      <c r="F21" s="412"/>
      <c r="G21" s="412"/>
      <c r="H21" s="412"/>
      <c r="I21" s="911"/>
      <c r="J21" s="412"/>
      <c r="K21" s="412"/>
      <c r="L21" s="412"/>
      <c r="M21" s="412"/>
      <c r="N21" s="911"/>
      <c r="O21" s="415"/>
      <c r="P21" s="415"/>
      <c r="Q21" s="415"/>
      <c r="R21" s="415"/>
      <c r="S21" s="415"/>
      <c r="T21" s="415"/>
      <c r="U21" s="926"/>
      <c r="V21" s="121"/>
      <c r="W21" s="121"/>
      <c r="X21" s="121"/>
      <c r="Y21" s="121"/>
      <c r="Z21" s="707"/>
      <c r="AA21" s="121"/>
      <c r="AB21" s="121"/>
      <c r="AC21" s="121"/>
      <c r="AD21" s="121"/>
      <c r="AE21" s="707"/>
      <c r="AF21" s="1142"/>
      <c r="AG21" s="1142"/>
      <c r="AH21" s="1142"/>
      <c r="AI21" s="707"/>
      <c r="AJ21" s="110"/>
      <c r="AK21" s="110"/>
      <c r="AL21" s="110"/>
      <c r="AM21" s="110"/>
      <c r="AN21" s="1143"/>
      <c r="AO21" s="1176"/>
      <c r="AP21" s="1176"/>
      <c r="AQ21" s="1176"/>
      <c r="AR21" s="1176"/>
      <c r="AS21" s="1143"/>
      <c r="AT21" s="412"/>
      <c r="AU21" s="412"/>
      <c r="AV21" s="412"/>
      <c r="AW21" s="412"/>
      <c r="AX21" s="750"/>
      <c r="AY21" s="1420"/>
      <c r="AZ21" s="1420"/>
      <c r="BA21" s="1420"/>
      <c r="BB21" s="1420"/>
      <c r="BC21" s="750"/>
      <c r="BD21" s="121"/>
      <c r="BE21" s="121"/>
      <c r="BF21" s="121"/>
      <c r="BG21" s="121"/>
      <c r="BH21" s="1149"/>
      <c r="BI21" s="121"/>
      <c r="BJ21" s="121"/>
      <c r="BK21" s="121"/>
      <c r="BL21" s="121"/>
      <c r="BM21" s="1149"/>
      <c r="BN21" s="1144">
        <f t="shared" si="1"/>
        <v>0</v>
      </c>
      <c r="BO21" s="996"/>
    </row>
    <row r="22" spans="1:68" ht="21" customHeight="1" x14ac:dyDescent="0.3">
      <c r="A22" s="82" t="s">
        <v>415</v>
      </c>
      <c r="B22" s="147">
        <v>3115</v>
      </c>
      <c r="C22" s="146" t="s">
        <v>416</v>
      </c>
      <c r="D22" s="146" t="s">
        <v>416</v>
      </c>
      <c r="E22" s="412"/>
      <c r="F22" s="412"/>
      <c r="G22" s="412"/>
      <c r="H22" s="412"/>
      <c r="I22" s="911"/>
      <c r="J22" s="412"/>
      <c r="K22" s="412"/>
      <c r="L22" s="412"/>
      <c r="M22" s="412"/>
      <c r="N22" s="911"/>
      <c r="O22" s="415"/>
      <c r="P22" s="415"/>
      <c r="Q22" s="415"/>
      <c r="R22" s="415"/>
      <c r="S22" s="415"/>
      <c r="T22" s="415"/>
      <c r="U22" s="926"/>
      <c r="V22" s="121"/>
      <c r="W22" s="121"/>
      <c r="X22" s="121"/>
      <c r="Y22" s="121"/>
      <c r="Z22" s="707"/>
      <c r="AA22" s="121"/>
      <c r="AB22" s="121"/>
      <c r="AC22" s="121"/>
      <c r="AD22" s="121"/>
      <c r="AE22" s="707"/>
      <c r="AF22" s="1142"/>
      <c r="AG22" s="1142"/>
      <c r="AH22" s="1142"/>
      <c r="AI22" s="707"/>
      <c r="AJ22" s="110"/>
      <c r="AK22" s="110"/>
      <c r="AL22" s="110"/>
      <c r="AM22" s="110"/>
      <c r="AN22" s="1143"/>
      <c r="AO22" s="1176"/>
      <c r="AP22" s="1176"/>
      <c r="AQ22" s="1176"/>
      <c r="AR22" s="1176"/>
      <c r="AS22" s="1143"/>
      <c r="AT22" s="412"/>
      <c r="AU22" s="412"/>
      <c r="AV22" s="412"/>
      <c r="AW22" s="412"/>
      <c r="AX22" s="750"/>
      <c r="AY22" s="1139"/>
      <c r="AZ22" s="1139"/>
      <c r="BA22" s="1139"/>
      <c r="BB22" s="1139"/>
      <c r="BC22" s="750"/>
      <c r="BD22" s="121"/>
      <c r="BE22" s="121"/>
      <c r="BF22" s="121"/>
      <c r="BG22" s="121"/>
      <c r="BH22" s="1149"/>
      <c r="BI22" s="121"/>
      <c r="BJ22" s="121"/>
      <c r="BK22" s="121"/>
      <c r="BL22" s="121"/>
      <c r="BM22" s="1149"/>
      <c r="BN22" s="1144">
        <f t="shared" si="1"/>
        <v>0</v>
      </c>
      <c r="BO22" s="996"/>
    </row>
    <row r="23" spans="1:68" ht="21" customHeight="1" x14ac:dyDescent="0.3">
      <c r="A23" s="919" t="s">
        <v>455</v>
      </c>
      <c r="B23" s="920">
        <v>4146</v>
      </c>
      <c r="C23" s="929" t="s">
        <v>456</v>
      </c>
      <c r="D23" s="188" t="s">
        <v>456</v>
      </c>
      <c r="E23" s="412"/>
      <c r="F23" s="412"/>
      <c r="G23" s="412"/>
      <c r="H23" s="412"/>
      <c r="I23" s="911"/>
      <c r="J23" s="412"/>
      <c r="K23" s="412"/>
      <c r="L23" s="412"/>
      <c r="M23" s="412"/>
      <c r="N23" s="911"/>
      <c r="O23" s="415"/>
      <c r="P23" s="415"/>
      <c r="Q23" s="415"/>
      <c r="R23" s="415"/>
      <c r="S23" s="415"/>
      <c r="T23" s="415"/>
      <c r="U23" s="926"/>
      <c r="V23" s="121"/>
      <c r="W23" s="121"/>
      <c r="X23" s="121"/>
      <c r="Y23" s="121"/>
      <c r="Z23" s="707"/>
      <c r="AA23" s="121"/>
      <c r="AB23" s="121"/>
      <c r="AC23" s="121"/>
      <c r="AD23" s="121"/>
      <c r="AE23" s="707"/>
      <c r="AF23" s="1142"/>
      <c r="AG23" s="1142"/>
      <c r="AH23" s="1142"/>
      <c r="AI23" s="707"/>
      <c r="AJ23" s="110"/>
      <c r="AK23" s="110"/>
      <c r="AL23" s="110"/>
      <c r="AM23" s="110"/>
      <c r="AN23" s="1143"/>
      <c r="AO23" s="1176"/>
      <c r="AP23" s="1176"/>
      <c r="AQ23" s="1176"/>
      <c r="AR23" s="1176"/>
      <c r="AS23" s="1143"/>
      <c r="AT23" s="412"/>
      <c r="AU23" s="412"/>
      <c r="AV23" s="412"/>
      <c r="AW23" s="412"/>
      <c r="AX23" s="750"/>
      <c r="AY23" s="1139"/>
      <c r="AZ23" s="1139"/>
      <c r="BA23" s="1139"/>
      <c r="BB23" s="1139"/>
      <c r="BC23" s="750"/>
      <c r="BD23" s="121"/>
      <c r="BE23" s="121"/>
      <c r="BF23" s="121"/>
      <c r="BG23" s="121"/>
      <c r="BH23" s="1149"/>
      <c r="BI23" s="121"/>
      <c r="BJ23" s="121"/>
      <c r="BK23" s="121"/>
      <c r="BL23" s="121"/>
      <c r="BM23" s="1149"/>
      <c r="BN23" s="1144">
        <f t="shared" si="1"/>
        <v>0</v>
      </c>
      <c r="BO23" s="996"/>
    </row>
    <row r="24" spans="1:68" ht="21" customHeight="1" x14ac:dyDescent="0.3">
      <c r="A24" s="63" t="s">
        <v>467</v>
      </c>
      <c r="B24" s="260">
        <v>4130</v>
      </c>
      <c r="C24" s="844" t="s">
        <v>631</v>
      </c>
      <c r="D24" s="188" t="s">
        <v>368</v>
      </c>
      <c r="E24" s="412">
        <v>7</v>
      </c>
      <c r="F24" s="412">
        <v>6</v>
      </c>
      <c r="G24" s="412"/>
      <c r="H24" s="412">
        <v>3</v>
      </c>
      <c r="I24" s="911">
        <f>SUM(E24:H24)</f>
        <v>16</v>
      </c>
      <c r="J24" s="412">
        <v>7</v>
      </c>
      <c r="K24" s="412">
        <v>7</v>
      </c>
      <c r="L24" s="412"/>
      <c r="M24" s="412">
        <v>3</v>
      </c>
      <c r="N24" s="911">
        <f>SUM(J24:M24)</f>
        <v>17</v>
      </c>
      <c r="O24" s="415">
        <v>3</v>
      </c>
      <c r="P24" s="415">
        <v>2</v>
      </c>
      <c r="Q24" s="415"/>
      <c r="R24" s="415">
        <v>2</v>
      </c>
      <c r="S24" s="415">
        <v>3</v>
      </c>
      <c r="T24" s="415"/>
      <c r="U24" s="926">
        <f>SUM(O24:T24)</f>
        <v>10</v>
      </c>
      <c r="V24" s="121">
        <v>5</v>
      </c>
      <c r="W24" s="121">
        <v>5</v>
      </c>
      <c r="X24" s="121">
        <v>7</v>
      </c>
      <c r="Y24" s="121">
        <v>3</v>
      </c>
      <c r="Z24" s="707">
        <f>SUM(V24:Y24)</f>
        <v>20</v>
      </c>
      <c r="AA24" s="121">
        <v>5</v>
      </c>
      <c r="AB24" s="121">
        <v>4</v>
      </c>
      <c r="AC24" s="121">
        <v>7</v>
      </c>
      <c r="AD24" s="121">
        <v>1</v>
      </c>
      <c r="AE24" s="1309">
        <f>SUM(AA24:AD24)</f>
        <v>17</v>
      </c>
      <c r="AF24" s="1142">
        <v>7</v>
      </c>
      <c r="AG24" s="1142">
        <v>7</v>
      </c>
      <c r="AH24" s="1142">
        <v>2</v>
      </c>
      <c r="AI24" s="707">
        <f>SUM(AF24:AH24)</f>
        <v>16</v>
      </c>
      <c r="AJ24" s="110">
        <v>4</v>
      </c>
      <c r="AK24" s="110"/>
      <c r="AL24" s="110">
        <v>6</v>
      </c>
      <c r="AM24" s="110">
        <v>5</v>
      </c>
      <c r="AN24" s="1143">
        <f>SUM(AJ24:AM24)</f>
        <v>15</v>
      </c>
      <c r="AO24" s="1176">
        <v>2</v>
      </c>
      <c r="AP24" s="1176">
        <v>5</v>
      </c>
      <c r="AQ24" s="1176">
        <v>1</v>
      </c>
      <c r="AR24" s="1176">
        <v>2</v>
      </c>
      <c r="AS24" s="1143">
        <f>SUM(AO24:AR24)</f>
        <v>10</v>
      </c>
      <c r="AT24" s="412">
        <v>1</v>
      </c>
      <c r="AU24" s="412">
        <v>2</v>
      </c>
      <c r="AV24" s="412">
        <v>4</v>
      </c>
      <c r="AW24" s="412">
        <v>5</v>
      </c>
      <c r="AX24" s="750">
        <f>SUM(AT24:AW24)</f>
        <v>12</v>
      </c>
      <c r="AY24" s="412">
        <v>1</v>
      </c>
      <c r="AZ24" s="412">
        <v>3</v>
      </c>
      <c r="BA24" s="412">
        <v>4</v>
      </c>
      <c r="BB24" s="412">
        <v>5</v>
      </c>
      <c r="BC24" s="750">
        <f>SUM(AY24:BB24)</f>
        <v>13</v>
      </c>
      <c r="BD24" s="121">
        <v>5</v>
      </c>
      <c r="BE24" s="121">
        <v>2</v>
      </c>
      <c r="BF24" s="121">
        <v>3</v>
      </c>
      <c r="BG24" s="121">
        <v>5</v>
      </c>
      <c r="BH24" s="1149">
        <f>SUM(BD24:BG24)</f>
        <v>15</v>
      </c>
      <c r="BI24" s="121">
        <v>5</v>
      </c>
      <c r="BJ24" s="121">
        <v>3</v>
      </c>
      <c r="BK24" s="121">
        <v>3</v>
      </c>
      <c r="BL24" s="121">
        <v>5</v>
      </c>
      <c r="BM24" s="1149">
        <f>SUM(BI24:BL24)</f>
        <v>16</v>
      </c>
      <c r="BN24" s="1144">
        <f t="shared" si="1"/>
        <v>177</v>
      </c>
      <c r="BO24" s="996">
        <v>1</v>
      </c>
    </row>
    <row r="25" spans="1:68" ht="21" customHeight="1" x14ac:dyDescent="0.3">
      <c r="A25" s="44" t="s">
        <v>602</v>
      </c>
      <c r="B25" s="211">
        <v>3203</v>
      </c>
      <c r="C25" s="134" t="s">
        <v>37</v>
      </c>
      <c r="D25" s="51" t="s">
        <v>603</v>
      </c>
      <c r="E25" s="412"/>
      <c r="F25" s="412"/>
      <c r="G25" s="412"/>
      <c r="H25" s="412"/>
      <c r="I25" s="911"/>
      <c r="J25" s="412"/>
      <c r="K25" s="412"/>
      <c r="L25" s="412"/>
      <c r="M25" s="412"/>
      <c r="N25" s="911"/>
      <c r="O25" s="415"/>
      <c r="P25" s="415"/>
      <c r="Q25" s="415"/>
      <c r="R25" s="415"/>
      <c r="S25" s="415"/>
      <c r="T25" s="415"/>
      <c r="U25" s="926"/>
      <c r="V25" s="121"/>
      <c r="W25" s="121"/>
      <c r="X25" s="121"/>
      <c r="Y25" s="121"/>
      <c r="Z25" s="707"/>
      <c r="AA25" s="121"/>
      <c r="AB25" s="121"/>
      <c r="AC25" s="121"/>
      <c r="AD25" s="121"/>
      <c r="AE25" s="707"/>
      <c r="AF25" s="1142"/>
      <c r="AG25" s="1142"/>
      <c r="AH25" s="1142"/>
      <c r="AI25" s="707"/>
      <c r="AJ25" s="110"/>
      <c r="AK25" s="110"/>
      <c r="AL25" s="110"/>
      <c r="AM25" s="110"/>
      <c r="AN25" s="1143"/>
      <c r="AO25" s="1176"/>
      <c r="AP25" s="1176"/>
      <c r="AQ25" s="1176"/>
      <c r="AR25" s="1176"/>
      <c r="AS25" s="1143"/>
      <c r="AT25" s="412"/>
      <c r="AU25" s="412"/>
      <c r="AV25" s="412"/>
      <c r="AW25" s="412"/>
      <c r="AX25" s="750"/>
      <c r="AY25" s="412"/>
      <c r="AZ25" s="412"/>
      <c r="BA25" s="412"/>
      <c r="BB25" s="412"/>
      <c r="BC25" s="750"/>
      <c r="BD25" s="121">
        <v>1</v>
      </c>
      <c r="BE25" s="121"/>
      <c r="BF25" s="121"/>
      <c r="BG25" s="121">
        <v>2</v>
      </c>
      <c r="BH25" s="1149">
        <f>SUM(BD25:BG25)</f>
        <v>3</v>
      </c>
      <c r="BI25" s="121">
        <v>2</v>
      </c>
      <c r="BJ25" s="121"/>
      <c r="BK25" s="121"/>
      <c r="BL25" s="121">
        <v>4</v>
      </c>
      <c r="BM25" s="1149">
        <f>SUM(BI25:BL25)</f>
        <v>6</v>
      </c>
      <c r="BN25" s="1144">
        <f t="shared" si="1"/>
        <v>9</v>
      </c>
      <c r="BO25" s="996" t="s">
        <v>532</v>
      </c>
    </row>
    <row r="26" spans="1:68" ht="21" customHeight="1" x14ac:dyDescent="0.3">
      <c r="A26" s="51" t="s">
        <v>508</v>
      </c>
      <c r="B26" s="58">
        <v>3159</v>
      </c>
      <c r="C26" s="51" t="s">
        <v>531</v>
      </c>
      <c r="D26" s="261" t="s">
        <v>509</v>
      </c>
      <c r="E26" s="412">
        <v>5</v>
      </c>
      <c r="F26" s="412">
        <v>0.5</v>
      </c>
      <c r="G26" s="412">
        <v>4</v>
      </c>
      <c r="H26" s="412"/>
      <c r="I26" s="911">
        <f>SUM(E26:H26)</f>
        <v>9.5</v>
      </c>
      <c r="J26" s="412">
        <v>4</v>
      </c>
      <c r="K26" s="412">
        <v>3</v>
      </c>
      <c r="L26" s="412">
        <v>4</v>
      </c>
      <c r="M26" s="412"/>
      <c r="N26" s="911">
        <f>SUM(J26:M26)</f>
        <v>11</v>
      </c>
      <c r="O26" s="415">
        <v>2</v>
      </c>
      <c r="P26" s="415">
        <v>1</v>
      </c>
      <c r="Q26" s="415"/>
      <c r="R26" s="415">
        <v>3</v>
      </c>
      <c r="S26" s="415">
        <v>1</v>
      </c>
      <c r="T26" s="415"/>
      <c r="U26" s="926">
        <f>SUM(O26:T26)</f>
        <v>7</v>
      </c>
      <c r="V26" s="121">
        <v>4</v>
      </c>
      <c r="W26" s="121">
        <v>3</v>
      </c>
      <c r="X26" s="121">
        <v>5</v>
      </c>
      <c r="Y26" s="121">
        <v>1</v>
      </c>
      <c r="Z26" s="707">
        <f>SUM(V26:Y26)</f>
        <v>13</v>
      </c>
      <c r="AA26" s="121">
        <v>4</v>
      </c>
      <c r="AB26" s="121">
        <v>3</v>
      </c>
      <c r="AC26" s="121">
        <v>6</v>
      </c>
      <c r="AD26" s="121">
        <v>3</v>
      </c>
      <c r="AE26" s="707">
        <f>SUM(AA26:AD26)</f>
        <v>16</v>
      </c>
      <c r="AF26" s="1142">
        <v>5</v>
      </c>
      <c r="AG26" s="1142">
        <v>6</v>
      </c>
      <c r="AH26" s="1142">
        <v>5</v>
      </c>
      <c r="AI26" s="707">
        <f>SUM(AF26:AH26)</f>
        <v>16</v>
      </c>
      <c r="AJ26" s="110">
        <v>5</v>
      </c>
      <c r="AK26" s="110"/>
      <c r="AL26" s="110">
        <v>5</v>
      </c>
      <c r="AM26" s="110">
        <v>7</v>
      </c>
      <c r="AN26" s="1143">
        <f>SUM(AJ26:AM26)</f>
        <v>17</v>
      </c>
      <c r="AO26" s="1176">
        <v>5</v>
      </c>
      <c r="AP26" s="1176">
        <v>4</v>
      </c>
      <c r="AQ26" s="1176"/>
      <c r="AR26" s="1176">
        <v>3</v>
      </c>
      <c r="AS26" s="1143">
        <f>SUM(AO26:AR26)</f>
        <v>12</v>
      </c>
      <c r="AT26" s="412">
        <v>2</v>
      </c>
      <c r="AU26" s="412">
        <v>3</v>
      </c>
      <c r="AV26" s="412">
        <v>7</v>
      </c>
      <c r="AW26" s="412">
        <v>4</v>
      </c>
      <c r="AX26" s="750">
        <f>SUM(AT26:AW26)</f>
        <v>16</v>
      </c>
      <c r="AY26" s="412">
        <v>2</v>
      </c>
      <c r="AZ26" s="412">
        <v>2</v>
      </c>
      <c r="BA26" s="412">
        <v>7</v>
      </c>
      <c r="BB26" s="412">
        <v>3</v>
      </c>
      <c r="BC26" s="750">
        <f>SUM(AY26:BB26)</f>
        <v>14</v>
      </c>
      <c r="BD26" s="121">
        <v>4</v>
      </c>
      <c r="BE26" s="121">
        <v>3</v>
      </c>
      <c r="BF26" s="121">
        <v>4</v>
      </c>
      <c r="BG26" s="121">
        <v>3</v>
      </c>
      <c r="BH26" s="1149">
        <f>SUM(BD26:BG26)</f>
        <v>14</v>
      </c>
      <c r="BI26" s="121">
        <v>1</v>
      </c>
      <c r="BJ26" s="121">
        <v>2</v>
      </c>
      <c r="BK26" s="121">
        <v>4</v>
      </c>
      <c r="BL26" s="121">
        <v>2</v>
      </c>
      <c r="BM26" s="1149">
        <f>SUM(BI26:BL26)</f>
        <v>9</v>
      </c>
      <c r="BN26" s="1144">
        <f t="shared" si="1"/>
        <v>154.5</v>
      </c>
      <c r="BO26" s="996">
        <v>2</v>
      </c>
    </row>
    <row r="27" spans="1:68" ht="21" customHeight="1" x14ac:dyDescent="0.3">
      <c r="A27" s="44" t="s">
        <v>652</v>
      </c>
      <c r="B27" s="211">
        <v>2819</v>
      </c>
      <c r="C27" s="134" t="s">
        <v>189</v>
      </c>
      <c r="D27" s="134" t="s">
        <v>653</v>
      </c>
      <c r="E27" s="412">
        <v>2</v>
      </c>
      <c r="F27" s="412">
        <v>1</v>
      </c>
      <c r="G27" s="412"/>
      <c r="H27" s="412"/>
      <c r="I27" s="911">
        <f>SUM(E27:H27)</f>
        <v>3</v>
      </c>
      <c r="J27" s="412">
        <v>2</v>
      </c>
      <c r="K27" s="412">
        <v>0.5</v>
      </c>
      <c r="L27" s="412"/>
      <c r="M27" s="412"/>
      <c r="N27" s="911">
        <f>SUM(J27:M27)</f>
        <v>2.5</v>
      </c>
      <c r="O27" s="415"/>
      <c r="P27" s="415"/>
      <c r="Q27" s="415"/>
      <c r="R27" s="415"/>
      <c r="S27" s="415"/>
      <c r="T27" s="415"/>
      <c r="U27" s="926"/>
      <c r="V27" s="121"/>
      <c r="W27" s="121"/>
      <c r="X27" s="121"/>
      <c r="Y27" s="121"/>
      <c r="Z27" s="1145">
        <f>SUM(V27:Y27)</f>
        <v>0</v>
      </c>
      <c r="AA27" s="121"/>
      <c r="AB27" s="121"/>
      <c r="AC27" s="121"/>
      <c r="AD27" s="121"/>
      <c r="AE27" s="707">
        <f>SUM(AA27:AD27)</f>
        <v>0</v>
      </c>
      <c r="AF27" s="1142">
        <v>3</v>
      </c>
      <c r="AG27" s="1142"/>
      <c r="AH27" s="1142"/>
      <c r="AI27" s="707">
        <f>SUM(AF27:AH27)</f>
        <v>3</v>
      </c>
      <c r="AJ27" s="110"/>
      <c r="AK27" s="110"/>
      <c r="AL27" s="110"/>
      <c r="AM27" s="110"/>
      <c r="AN27" s="1143"/>
      <c r="AO27" s="1176"/>
      <c r="AP27" s="1176"/>
      <c r="AQ27" s="1176"/>
      <c r="AR27" s="1176"/>
      <c r="AS27" s="1143"/>
      <c r="AT27" s="412"/>
      <c r="AU27" s="412"/>
      <c r="AV27" s="412"/>
      <c r="AW27" s="412"/>
      <c r="AX27" s="750"/>
      <c r="AY27" s="412"/>
      <c r="AZ27" s="412"/>
      <c r="BA27" s="412"/>
      <c r="BB27" s="412"/>
      <c r="BC27" s="750"/>
      <c r="BD27" s="121"/>
      <c r="BE27" s="121"/>
      <c r="BF27" s="121"/>
      <c r="BG27" s="121"/>
      <c r="BH27" s="1149"/>
      <c r="BI27" s="121"/>
      <c r="BJ27" s="121"/>
      <c r="BK27" s="121"/>
      <c r="BL27" s="121"/>
      <c r="BM27" s="1149"/>
      <c r="BN27" s="1144">
        <f t="shared" si="1"/>
        <v>8.5</v>
      </c>
      <c r="BO27" s="996">
        <v>8</v>
      </c>
      <c r="BP27" s="1285"/>
    </row>
    <row r="28" spans="1:68" ht="21" customHeight="1" x14ac:dyDescent="0.3">
      <c r="A28" s="185" t="s">
        <v>562</v>
      </c>
      <c r="B28" s="96">
        <v>3167</v>
      </c>
      <c r="C28" s="103" t="s">
        <v>30</v>
      </c>
      <c r="D28" s="103" t="s">
        <v>30</v>
      </c>
      <c r="E28" s="412"/>
      <c r="F28" s="412"/>
      <c r="G28" s="412"/>
      <c r="H28" s="412"/>
      <c r="I28" s="911"/>
      <c r="J28" s="412"/>
      <c r="K28" s="412"/>
      <c r="L28" s="412"/>
      <c r="M28" s="412"/>
      <c r="N28" s="911"/>
      <c r="O28" s="415"/>
      <c r="P28" s="415"/>
      <c r="Q28" s="415"/>
      <c r="R28" s="415"/>
      <c r="S28" s="415"/>
      <c r="T28" s="415"/>
      <c r="U28" s="926">
        <f>SUM(O28:T28)</f>
        <v>0</v>
      </c>
      <c r="V28" s="121"/>
      <c r="W28" s="121">
        <v>2</v>
      </c>
      <c r="X28" s="121"/>
      <c r="Y28" s="121"/>
      <c r="Z28" s="1145">
        <f>SUM(V28:Y28)</f>
        <v>2</v>
      </c>
      <c r="AA28" s="121"/>
      <c r="AB28" s="121">
        <v>2</v>
      </c>
      <c r="AC28" s="121"/>
      <c r="AD28" s="121"/>
      <c r="AE28" s="707">
        <f>SUM(AA28:AD28)</f>
        <v>2</v>
      </c>
      <c r="AF28" s="1142"/>
      <c r="AG28" s="1142"/>
      <c r="AH28" s="1142"/>
      <c r="AI28" s="707"/>
      <c r="AJ28" s="110"/>
      <c r="AK28" s="110"/>
      <c r="AL28" s="110"/>
      <c r="AM28" s="110"/>
      <c r="AN28" s="1143"/>
      <c r="AO28" s="1176"/>
      <c r="AP28" s="1176"/>
      <c r="AQ28" s="1176"/>
      <c r="AR28" s="1176"/>
      <c r="AS28" s="1143"/>
      <c r="AT28" s="412"/>
      <c r="AU28" s="412"/>
      <c r="AV28" s="412"/>
      <c r="AW28" s="412"/>
      <c r="AX28" s="750"/>
      <c r="AY28" s="1139"/>
      <c r="AZ28" s="1139"/>
      <c r="BA28" s="1139"/>
      <c r="BB28" s="1139"/>
      <c r="BC28" s="750"/>
      <c r="BD28" s="121"/>
      <c r="BE28" s="121"/>
      <c r="BF28" s="121"/>
      <c r="BG28" s="121"/>
      <c r="BH28" s="1149"/>
      <c r="BI28" s="121"/>
      <c r="BJ28" s="121"/>
      <c r="BK28" s="121"/>
      <c r="BL28" s="121"/>
      <c r="BM28" s="1149"/>
      <c r="BN28" s="1144">
        <f t="shared" si="1"/>
        <v>4</v>
      </c>
      <c r="BO28" s="996" t="s">
        <v>532</v>
      </c>
      <c r="BP28" s="1285"/>
    </row>
    <row r="29" spans="1:68" ht="21" customHeight="1" x14ac:dyDescent="0.3">
      <c r="E29" s="49"/>
      <c r="F29" s="49"/>
      <c r="G29" s="49"/>
      <c r="H29" s="49"/>
      <c r="I29" s="525"/>
      <c r="J29" s="525"/>
      <c r="K29" s="525"/>
      <c r="L29" s="525"/>
      <c r="M29" s="525"/>
      <c r="N29" s="525"/>
      <c r="O29" s="67"/>
      <c r="P29" s="67"/>
      <c r="Q29" s="67"/>
      <c r="R29" s="67"/>
      <c r="S29" s="67"/>
      <c r="T29" s="67"/>
      <c r="U29" s="536"/>
      <c r="V29" s="67"/>
      <c r="W29" s="67"/>
      <c r="X29" s="67"/>
      <c r="Y29" s="67"/>
      <c r="Z29" s="536"/>
      <c r="AA29" s="536"/>
      <c r="AB29" s="536"/>
      <c r="AC29" s="536"/>
      <c r="AD29" s="536"/>
      <c r="AE29" s="536"/>
      <c r="AF29" s="536"/>
      <c r="AG29" s="536"/>
      <c r="AH29" s="536"/>
      <c r="AI29" s="536"/>
      <c r="AJ29" s="67"/>
      <c r="AK29" s="67"/>
      <c r="AL29" s="67"/>
      <c r="AM29" s="67"/>
      <c r="AN29" s="536"/>
      <c r="AO29" s="536"/>
      <c r="AP29" s="536"/>
      <c r="AQ29" s="536"/>
      <c r="AR29" s="536"/>
      <c r="AS29" s="536"/>
      <c r="AT29" s="67"/>
      <c r="AU29" s="67"/>
      <c r="AV29" s="67"/>
      <c r="AW29" s="67"/>
      <c r="AX29" s="536"/>
      <c r="AY29" s="536"/>
      <c r="AZ29" s="536"/>
      <c r="BA29" s="536"/>
      <c r="BB29" s="536"/>
      <c r="BC29" s="536"/>
      <c r="BD29" s="68"/>
      <c r="BE29" s="68"/>
      <c r="BF29" s="68"/>
      <c r="BG29" s="68"/>
      <c r="BH29" s="534"/>
      <c r="BI29" s="534"/>
      <c r="BJ29" s="534"/>
      <c r="BK29" s="534"/>
      <c r="BL29" s="534"/>
      <c r="BM29" s="534"/>
      <c r="BN29" s="66"/>
    </row>
    <row r="30" spans="1:68" ht="21" customHeight="1" x14ac:dyDescent="0.3">
      <c r="A30" s="47" t="s">
        <v>314</v>
      </c>
      <c r="E30" s="49"/>
      <c r="F30" s="49"/>
      <c r="G30" s="49"/>
      <c r="H30" s="49"/>
      <c r="I30" s="525"/>
      <c r="J30" s="525"/>
      <c r="K30" s="525"/>
      <c r="L30" s="525"/>
      <c r="M30" s="525"/>
      <c r="N30" s="525"/>
      <c r="O30" s="67"/>
      <c r="P30" s="67"/>
      <c r="Q30" s="67"/>
      <c r="R30" s="67"/>
      <c r="S30" s="67"/>
      <c r="T30" s="67"/>
      <c r="U30" s="536"/>
      <c r="V30" s="67"/>
      <c r="W30" s="67"/>
      <c r="X30" s="67"/>
      <c r="Y30" s="67"/>
      <c r="Z30" s="536"/>
      <c r="AA30" s="536"/>
      <c r="AB30" s="536"/>
      <c r="AC30" s="536"/>
      <c r="AD30" s="536"/>
      <c r="AE30" s="536"/>
      <c r="AF30" s="536"/>
      <c r="AG30" s="536"/>
      <c r="AH30" s="536"/>
      <c r="AI30" s="536"/>
      <c r="AJ30" s="67"/>
      <c r="AK30" s="67"/>
      <c r="AL30" s="67"/>
      <c r="AM30" s="67"/>
      <c r="AN30" s="536"/>
      <c r="AO30" s="536"/>
      <c r="AP30" s="536"/>
      <c r="AQ30" s="536"/>
      <c r="AR30" s="536"/>
      <c r="AS30" s="536"/>
      <c r="AT30" s="67"/>
      <c r="AU30" s="67"/>
      <c r="AV30" s="67"/>
      <c r="AW30" s="67"/>
      <c r="AX30" s="536"/>
      <c r="AY30" s="536"/>
      <c r="AZ30" s="536"/>
      <c r="BA30" s="536"/>
      <c r="BB30" s="536"/>
      <c r="BC30" s="536"/>
      <c r="BD30" s="68"/>
      <c r="BE30" s="68"/>
      <c r="BF30" s="68"/>
      <c r="BG30" s="68"/>
      <c r="BH30" s="534"/>
      <c r="BI30" s="534"/>
      <c r="BJ30" s="534"/>
      <c r="BK30" s="534"/>
      <c r="BL30" s="534"/>
      <c r="BM30" s="534"/>
      <c r="BN30" s="66"/>
    </row>
    <row r="31" spans="1:68" ht="21" customHeight="1" x14ac:dyDescent="0.3">
      <c r="A31" s="50" t="s">
        <v>343</v>
      </c>
      <c r="E31" s="49"/>
      <c r="F31" s="49"/>
      <c r="G31" s="49"/>
      <c r="H31" s="49"/>
      <c r="I31" s="525"/>
      <c r="J31" s="525"/>
      <c r="K31" s="525"/>
      <c r="L31" s="525"/>
      <c r="M31" s="525"/>
      <c r="N31" s="525"/>
      <c r="O31" s="67"/>
      <c r="P31" s="67"/>
      <c r="Q31" s="67"/>
      <c r="R31" s="67"/>
      <c r="S31" s="67"/>
      <c r="T31" s="67"/>
      <c r="U31" s="536"/>
      <c r="V31" s="67"/>
      <c r="W31" s="67"/>
      <c r="X31" s="67"/>
      <c r="Y31" s="67"/>
      <c r="Z31" s="536"/>
      <c r="AA31" s="536"/>
      <c r="AB31" s="536"/>
      <c r="AC31" s="536"/>
      <c r="AD31" s="536"/>
      <c r="AE31" s="536"/>
      <c r="AF31" s="536"/>
      <c r="AG31" s="536"/>
      <c r="AH31" s="536"/>
      <c r="AI31" s="536"/>
      <c r="AJ31" s="67"/>
      <c r="AK31" s="67"/>
      <c r="AL31" s="67"/>
      <c r="AM31" s="67"/>
      <c r="AN31" s="536"/>
      <c r="AO31" s="536"/>
      <c r="AP31" s="536"/>
      <c r="AQ31" s="536"/>
      <c r="AR31" s="536"/>
      <c r="AS31" s="536"/>
      <c r="AT31" s="67"/>
      <c r="AU31" s="67"/>
      <c r="AV31" s="67"/>
      <c r="AW31" s="67"/>
      <c r="AX31" s="536"/>
      <c r="AY31" s="536"/>
      <c r="AZ31" s="536"/>
      <c r="BA31" s="536"/>
      <c r="BB31" s="536"/>
      <c r="BC31" s="536"/>
      <c r="BD31" s="68"/>
      <c r="BE31" s="68"/>
      <c r="BF31" s="68"/>
      <c r="BG31" s="68"/>
      <c r="BH31" s="534"/>
      <c r="BI31" s="534"/>
      <c r="BJ31" s="534"/>
      <c r="BK31" s="534"/>
      <c r="BL31" s="534"/>
      <c r="BM31" s="534"/>
      <c r="BN31" s="66"/>
    </row>
    <row r="32" spans="1:68" ht="21" customHeight="1" x14ac:dyDescent="0.3">
      <c r="E32" s="49"/>
      <c r="F32" s="49"/>
      <c r="G32" s="49"/>
      <c r="H32" s="49"/>
      <c r="I32" s="525"/>
      <c r="J32" s="525"/>
      <c r="K32" s="525"/>
      <c r="L32" s="525"/>
      <c r="M32" s="525"/>
      <c r="N32" s="525"/>
      <c r="O32" s="67"/>
      <c r="P32" s="67"/>
      <c r="Q32" s="67"/>
      <c r="R32" s="67"/>
      <c r="S32" s="67"/>
      <c r="T32" s="67"/>
      <c r="U32" s="536"/>
      <c r="V32" s="67"/>
      <c r="W32" s="67"/>
      <c r="X32" s="67"/>
      <c r="Y32" s="67"/>
      <c r="Z32" s="536"/>
      <c r="AA32" s="536"/>
      <c r="AB32" s="536"/>
      <c r="AC32" s="536"/>
      <c r="AD32" s="536"/>
      <c r="AE32" s="536"/>
      <c r="AF32" s="536"/>
      <c r="AG32" s="536"/>
      <c r="AH32" s="536"/>
      <c r="AI32" s="536"/>
      <c r="AJ32" s="67"/>
      <c r="AK32" s="67"/>
      <c r="AL32" s="67"/>
      <c r="AM32" s="67"/>
      <c r="AN32" s="536"/>
      <c r="AO32" s="536"/>
      <c r="AP32" s="536"/>
      <c r="AQ32" s="536"/>
      <c r="AR32" s="536"/>
      <c r="AS32" s="536"/>
      <c r="AT32" s="67"/>
      <c r="AU32" s="67"/>
      <c r="AV32" s="67"/>
      <c r="AW32" s="67"/>
      <c r="AX32" s="536"/>
      <c r="AY32" s="536"/>
      <c r="AZ32" s="536"/>
      <c r="BA32" s="536"/>
      <c r="BB32" s="536"/>
      <c r="BC32" s="536"/>
      <c r="BD32" s="68"/>
      <c r="BE32" s="68"/>
      <c r="BF32" s="68"/>
      <c r="BG32" s="68"/>
      <c r="BH32" s="534"/>
      <c r="BI32" s="534"/>
      <c r="BJ32" s="534"/>
      <c r="BK32" s="534"/>
      <c r="BL32" s="534"/>
      <c r="BM32" s="534"/>
      <c r="BN32" s="66"/>
    </row>
  </sheetData>
  <sortState xmlns:xlrd2="http://schemas.microsoft.com/office/spreadsheetml/2017/richdata2" ref="BS7:BS15">
    <sortCondition descending="1" ref="BS7:BS15"/>
  </sortState>
  <mergeCells count="13">
    <mergeCell ref="BI3:BM3"/>
    <mergeCell ref="E1:Q1"/>
    <mergeCell ref="V3:Y3"/>
    <mergeCell ref="AJ3:AM3"/>
    <mergeCell ref="AT3:AW3"/>
    <mergeCell ref="BD3:BH3"/>
    <mergeCell ref="O3:U3"/>
    <mergeCell ref="E3:I3"/>
    <mergeCell ref="J3:N3"/>
    <mergeCell ref="AA3:AD3"/>
    <mergeCell ref="AY3:BC3"/>
    <mergeCell ref="AF3:AI3"/>
    <mergeCell ref="AO3:AS3"/>
  </mergeCells>
  <phoneticPr fontId="5" type="noConversion"/>
  <pageMargins left="0.5" right="0.5" top="0.5" bottom="0.5" header="0" footer="0"/>
  <pageSetup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C23"/>
  <sheetViews>
    <sheetView zoomScale="90" zoomScaleNormal="90" workbookViewId="0">
      <pane xSplit="1" topLeftCell="B1" activePane="topRight" state="frozen"/>
      <selection activeCell="BS17" sqref="BS17"/>
      <selection pane="topRight" activeCell="BA19" sqref="BA19"/>
    </sheetView>
  </sheetViews>
  <sheetFormatPr defaultColWidth="9.140625" defaultRowHeight="15" x14ac:dyDescent="0.3"/>
  <cols>
    <col min="1" max="1" width="35.28515625" style="50" customWidth="1"/>
    <col min="2" max="2" width="7.28515625" style="50" customWidth="1"/>
    <col min="3" max="3" width="20.28515625" style="50" customWidth="1"/>
    <col min="4" max="4" width="25.5703125" style="50" customWidth="1"/>
    <col min="5" max="5" width="3.140625" style="50" customWidth="1"/>
    <col min="6" max="6" width="5.85546875" style="50" customWidth="1"/>
    <col min="7" max="8" width="6" style="50" customWidth="1"/>
    <col min="9" max="17" width="6" style="524" customWidth="1"/>
    <col min="18" max="20" width="6" style="50" customWidth="1"/>
    <col min="21" max="21" width="6" style="524" customWidth="1"/>
    <col min="22" max="24" width="5.7109375" style="50" customWidth="1"/>
    <col min="25" max="25" width="5.7109375" style="524" customWidth="1"/>
    <col min="26" max="28" width="5.7109375" style="50" customWidth="1"/>
    <col min="29" max="33" width="5.7109375" style="524" customWidth="1"/>
    <col min="34" max="36" width="5.7109375" style="50" customWidth="1"/>
    <col min="37" max="41" width="5.7109375" style="524" customWidth="1"/>
    <col min="42" max="43" width="5.7109375" style="50" customWidth="1"/>
    <col min="44" max="44" width="5.7109375" style="524" customWidth="1"/>
    <col min="45" max="47" width="5.7109375" style="50" customWidth="1"/>
    <col min="48" max="52" width="5.7109375" style="524" customWidth="1"/>
    <col min="53" max="53" width="7.5703125" style="50" customWidth="1"/>
    <col min="54" max="16384" width="9.140625" style="50"/>
  </cols>
  <sheetData>
    <row r="1" spans="1:55" ht="25.5" x14ac:dyDescent="0.45">
      <c r="A1" s="349" t="s">
        <v>625</v>
      </c>
      <c r="B1" s="137"/>
      <c r="C1" s="137"/>
      <c r="D1" s="137"/>
      <c r="E1" s="137"/>
      <c r="F1" s="137"/>
      <c r="G1" s="137"/>
      <c r="H1" s="137"/>
      <c r="I1" s="530"/>
      <c r="J1" s="530"/>
      <c r="K1" s="530"/>
      <c r="L1" s="530"/>
      <c r="M1" s="530"/>
      <c r="N1" s="530"/>
      <c r="O1" s="530"/>
      <c r="P1" s="530"/>
      <c r="Q1" s="530"/>
      <c r="R1" s="137"/>
      <c r="S1" s="137"/>
      <c r="T1" s="137"/>
      <c r="U1" s="530"/>
      <c r="V1" s="137"/>
      <c r="Z1" s="1513"/>
      <c r="AA1" s="1513"/>
      <c r="AB1" s="1513"/>
      <c r="AC1" s="1513"/>
      <c r="AD1" s="1513"/>
      <c r="AE1" s="1513"/>
      <c r="AF1" s="1513"/>
      <c r="AG1" s="1513"/>
      <c r="AH1" s="1513"/>
    </row>
    <row r="2" spans="1:55" ht="21" x14ac:dyDescent="0.35">
      <c r="A2" s="352" t="s">
        <v>204</v>
      </c>
      <c r="B2" s="138"/>
      <c r="C2" s="138"/>
      <c r="D2" s="138"/>
      <c r="E2" s="138"/>
      <c r="F2" s="52"/>
      <c r="G2" s="52"/>
      <c r="H2" s="52"/>
      <c r="I2" s="531"/>
      <c r="J2" s="531"/>
      <c r="K2" s="531"/>
      <c r="L2" s="531"/>
      <c r="M2" s="531"/>
      <c r="N2" s="531"/>
      <c r="O2" s="531"/>
      <c r="P2" s="531"/>
      <c r="Q2" s="531"/>
      <c r="R2" s="52"/>
      <c r="S2" s="52"/>
      <c r="T2" s="52"/>
      <c r="U2" s="531"/>
      <c r="X2" s="49"/>
      <c r="Y2" s="525"/>
    </row>
    <row r="3" spans="1:55" x14ac:dyDescent="0.3">
      <c r="A3" s="52"/>
      <c r="B3" s="52"/>
      <c r="C3" s="52"/>
      <c r="D3" s="52"/>
      <c r="E3" s="52"/>
      <c r="F3" s="1550" t="s">
        <v>259</v>
      </c>
      <c r="G3" s="1551"/>
      <c r="H3" s="1551"/>
      <c r="I3" s="1552"/>
      <c r="J3" s="1550" t="s">
        <v>259</v>
      </c>
      <c r="K3" s="1551"/>
      <c r="L3" s="1551"/>
      <c r="M3" s="1552"/>
      <c r="N3" s="1601" t="s">
        <v>259</v>
      </c>
      <c r="O3" s="1602"/>
      <c r="P3" s="1602"/>
      <c r="Q3" s="1603"/>
      <c r="R3" s="1558" t="s">
        <v>227</v>
      </c>
      <c r="S3" s="1559"/>
      <c r="T3" s="1559"/>
      <c r="U3" s="1560"/>
      <c r="V3" s="1555" t="s">
        <v>227</v>
      </c>
      <c r="W3" s="1556"/>
      <c r="X3" s="1556"/>
      <c r="Y3" s="1557"/>
      <c r="Z3" s="1542" t="s">
        <v>577</v>
      </c>
      <c r="AA3" s="1543"/>
      <c r="AB3" s="1543"/>
      <c r="AC3" s="1544"/>
      <c r="AD3" s="1553" t="s">
        <v>224</v>
      </c>
      <c r="AE3" s="1607"/>
      <c r="AF3" s="1607"/>
      <c r="AG3" s="1554"/>
      <c r="AH3" s="1547" t="s">
        <v>259</v>
      </c>
      <c r="AI3" s="1548"/>
      <c r="AJ3" s="1548"/>
      <c r="AK3" s="1549"/>
      <c r="AL3" s="1547" t="s">
        <v>259</v>
      </c>
      <c r="AM3" s="1548"/>
      <c r="AN3" s="1548"/>
      <c r="AO3" s="1549"/>
      <c r="AP3" s="1604" t="s">
        <v>760</v>
      </c>
      <c r="AQ3" s="1605"/>
      <c r="AR3" s="1606"/>
      <c r="AS3" s="1555" t="s">
        <v>371</v>
      </c>
      <c r="AT3" s="1556"/>
      <c r="AU3" s="1556"/>
      <c r="AV3" s="1557"/>
      <c r="AW3" s="1555" t="s">
        <v>227</v>
      </c>
      <c r="AX3" s="1556"/>
      <c r="AY3" s="1556"/>
      <c r="AZ3" s="1557"/>
      <c r="BA3" s="80"/>
    </row>
    <row r="4" spans="1:55" ht="168.75" customHeight="1" x14ac:dyDescent="0.3">
      <c r="A4" s="52" t="s">
        <v>16</v>
      </c>
      <c r="B4" s="52" t="s">
        <v>17</v>
      </c>
      <c r="C4" s="52" t="s">
        <v>147</v>
      </c>
      <c r="D4" s="52" t="s">
        <v>18</v>
      </c>
      <c r="E4" s="52"/>
      <c r="F4" s="390" t="s">
        <v>80</v>
      </c>
      <c r="G4" s="391" t="s">
        <v>57</v>
      </c>
      <c r="H4" s="391" t="s">
        <v>114</v>
      </c>
      <c r="I4" s="614" t="s">
        <v>304</v>
      </c>
      <c r="J4" s="390" t="s">
        <v>80</v>
      </c>
      <c r="K4" s="391" t="s">
        <v>57</v>
      </c>
      <c r="L4" s="391" t="s">
        <v>114</v>
      </c>
      <c r="M4" s="960" t="s">
        <v>304</v>
      </c>
      <c r="N4" s="933" t="s">
        <v>80</v>
      </c>
      <c r="O4" s="934" t="s">
        <v>57</v>
      </c>
      <c r="P4" s="934" t="s">
        <v>137</v>
      </c>
      <c r="Q4" s="614" t="s">
        <v>304</v>
      </c>
      <c r="R4" s="370" t="s">
        <v>80</v>
      </c>
      <c r="S4" s="511" t="s">
        <v>114</v>
      </c>
      <c r="T4" s="511" t="s">
        <v>57</v>
      </c>
      <c r="U4" s="714" t="s">
        <v>304</v>
      </c>
      <c r="V4" s="116" t="s">
        <v>80</v>
      </c>
      <c r="W4" s="511" t="s">
        <v>114</v>
      </c>
      <c r="X4" s="367" t="s">
        <v>57</v>
      </c>
      <c r="Y4" s="719" t="s">
        <v>304</v>
      </c>
      <c r="Z4" s="1351" t="s">
        <v>80</v>
      </c>
      <c r="AA4" s="1351" t="s">
        <v>114</v>
      </c>
      <c r="AB4" s="1351" t="s">
        <v>57</v>
      </c>
      <c r="AC4" s="784" t="s">
        <v>304</v>
      </c>
      <c r="AD4" s="195" t="s">
        <v>80</v>
      </c>
      <c r="AE4" s="196" t="s">
        <v>114</v>
      </c>
      <c r="AF4" s="196" t="s">
        <v>57</v>
      </c>
      <c r="AG4" s="784" t="s">
        <v>304</v>
      </c>
      <c r="AH4" s="392" t="s">
        <v>80</v>
      </c>
      <c r="AI4" s="392" t="s">
        <v>114</v>
      </c>
      <c r="AJ4" s="392" t="s">
        <v>57</v>
      </c>
      <c r="AK4" s="756" t="s">
        <v>304</v>
      </c>
      <c r="AL4" s="390" t="s">
        <v>99</v>
      </c>
      <c r="AM4" s="391" t="s">
        <v>114</v>
      </c>
      <c r="AN4" s="915" t="s">
        <v>57</v>
      </c>
      <c r="AO4" s="709" t="s">
        <v>304</v>
      </c>
      <c r="AP4" s="492" t="s">
        <v>80</v>
      </c>
      <c r="AQ4" s="492" t="s">
        <v>137</v>
      </c>
      <c r="AR4" s="709" t="s">
        <v>304</v>
      </c>
      <c r="AS4" s="370" t="s">
        <v>99</v>
      </c>
      <c r="AT4" s="370" t="s">
        <v>114</v>
      </c>
      <c r="AU4" s="116" t="s">
        <v>57</v>
      </c>
      <c r="AV4" s="709" t="s">
        <v>304</v>
      </c>
      <c r="AW4" s="370" t="s">
        <v>99</v>
      </c>
      <c r="AX4" s="511" t="s">
        <v>114</v>
      </c>
      <c r="AY4" s="511" t="s">
        <v>57</v>
      </c>
      <c r="AZ4" s="709" t="s">
        <v>304</v>
      </c>
      <c r="BA4" s="111" t="s">
        <v>20</v>
      </c>
    </row>
    <row r="5" spans="1:55" x14ac:dyDescent="0.3">
      <c r="A5" s="52"/>
      <c r="B5" s="52"/>
      <c r="C5" s="52"/>
      <c r="D5" s="52"/>
      <c r="E5" s="52"/>
      <c r="F5" s="398"/>
      <c r="G5" s="399"/>
      <c r="H5" s="399"/>
      <c r="I5" s="617"/>
      <c r="J5" s="398"/>
      <c r="K5" s="399"/>
      <c r="L5" s="399"/>
      <c r="M5" s="1025"/>
      <c r="N5" s="935"/>
      <c r="O5" s="935"/>
      <c r="P5" s="935"/>
      <c r="Q5" s="617"/>
      <c r="R5" s="510"/>
      <c r="S5" s="510"/>
      <c r="T5" s="510"/>
      <c r="U5" s="720"/>
      <c r="V5" s="119"/>
      <c r="W5" s="119"/>
      <c r="X5" s="119"/>
      <c r="Y5" s="704"/>
      <c r="Z5" s="1335"/>
      <c r="AA5" s="1335"/>
      <c r="AB5" s="1335"/>
      <c r="AC5" s="724"/>
      <c r="AD5" s="486"/>
      <c r="AE5" s="487"/>
      <c r="AF5" s="487"/>
      <c r="AG5" s="1024"/>
      <c r="AH5" s="389"/>
      <c r="AI5" s="389"/>
      <c r="AJ5" s="389"/>
      <c r="AK5" s="755"/>
      <c r="AL5" s="917"/>
      <c r="AM5" s="917"/>
      <c r="AN5" s="917"/>
      <c r="AO5" s="755"/>
      <c r="AP5" s="400"/>
      <c r="AQ5" s="400"/>
      <c r="AR5" s="932"/>
      <c r="AS5" s="119"/>
      <c r="AT5" s="119"/>
      <c r="AU5" s="119"/>
      <c r="AV5" s="936"/>
      <c r="AW5" s="540"/>
      <c r="AX5" s="540"/>
      <c r="AY5" s="540"/>
      <c r="AZ5" s="936"/>
      <c r="BA5" s="69"/>
      <c r="BB5" s="50" t="s">
        <v>424</v>
      </c>
    </row>
    <row r="6" spans="1:55" ht="21" customHeight="1" x14ac:dyDescent="0.3">
      <c r="A6" s="51"/>
      <c r="B6" s="58"/>
      <c r="C6" s="58"/>
      <c r="D6" s="51"/>
      <c r="E6" s="51"/>
      <c r="F6" s="412"/>
      <c r="G6" s="1125"/>
      <c r="H6" s="1125"/>
      <c r="I6" s="1126">
        <f>SUM(F6:H6)</f>
        <v>0</v>
      </c>
      <c r="J6" s="407"/>
      <c r="K6" s="1125"/>
      <c r="L6" s="1125"/>
      <c r="M6" s="1127">
        <v>0</v>
      </c>
      <c r="N6" s="1128"/>
      <c r="O6" s="1128"/>
      <c r="P6" s="1128"/>
      <c r="Q6" s="1126">
        <f>SUM(N6:P6)</f>
        <v>0</v>
      </c>
      <c r="R6" s="700"/>
      <c r="S6" s="1129"/>
      <c r="T6" s="1129"/>
      <c r="U6" s="1130"/>
      <c r="V6" s="121"/>
      <c r="W6" s="121"/>
      <c r="X6" s="121"/>
      <c r="Y6" s="707"/>
      <c r="Z6" s="1176"/>
      <c r="AA6" s="1176"/>
      <c r="AB6" s="1361"/>
      <c r="AC6" s="629">
        <f>SUM(Z6:AB6)</f>
        <v>0</v>
      </c>
      <c r="AD6" s="203"/>
      <c r="AE6" s="267"/>
      <c r="AF6" s="267"/>
      <c r="AG6" s="1358">
        <v>0</v>
      </c>
      <c r="AH6" s="412"/>
      <c r="AI6" s="412"/>
      <c r="AJ6" s="412"/>
      <c r="AK6" s="750"/>
      <c r="AL6" s="452"/>
      <c r="AM6" s="452"/>
      <c r="AN6" s="452"/>
      <c r="AO6" s="750">
        <f>SUM(AL6:AN6)</f>
        <v>0</v>
      </c>
      <c r="AP6" s="420"/>
      <c r="AQ6" s="420"/>
      <c r="AR6" s="1131"/>
      <c r="AS6" s="121"/>
      <c r="AT6" s="121"/>
      <c r="AU6" s="121"/>
      <c r="AV6" s="1178"/>
      <c r="AW6" s="1123"/>
      <c r="AX6" s="1123"/>
      <c r="AY6" s="1123"/>
      <c r="AZ6" s="1132"/>
      <c r="BA6" s="79">
        <f t="shared" ref="BA6:BA13" si="0">SUM(I6,M6,U6,Y6,AC6,AG6,AK6,AO6,AR6,AV6,AZ6,Q6)</f>
        <v>0</v>
      </c>
      <c r="BB6" s="996"/>
      <c r="BC6" s="210"/>
    </row>
    <row r="7" spans="1:55" ht="21" customHeight="1" x14ac:dyDescent="0.3">
      <c r="A7" s="51" t="s">
        <v>496</v>
      </c>
      <c r="B7" s="58">
        <v>3161</v>
      </c>
      <c r="C7" s="58"/>
      <c r="D7" s="51" t="s">
        <v>334</v>
      </c>
      <c r="E7" s="64"/>
      <c r="F7" s="408">
        <v>4</v>
      </c>
      <c r="G7" s="496"/>
      <c r="H7" s="496"/>
      <c r="I7" s="1115">
        <f>SUM(F7:H7)</f>
        <v>4</v>
      </c>
      <c r="J7" s="408">
        <v>4</v>
      </c>
      <c r="K7" s="496"/>
      <c r="L7" s="496"/>
      <c r="M7" s="1133">
        <f>SUM(J7:L7)</f>
        <v>4</v>
      </c>
      <c r="N7" s="1134">
        <v>2</v>
      </c>
      <c r="O7" s="1134"/>
      <c r="P7" s="1134"/>
      <c r="Q7" s="1115">
        <f>SUM(N7:P7)</f>
        <v>2</v>
      </c>
      <c r="R7" s="178">
        <v>2</v>
      </c>
      <c r="S7" s="1135"/>
      <c r="T7" s="1135"/>
      <c r="U7" s="1136">
        <f>SUM(R7:T7)</f>
        <v>2</v>
      </c>
      <c r="V7" s="121">
        <v>1</v>
      </c>
      <c r="W7" s="121"/>
      <c r="X7" s="121"/>
      <c r="Y7" s="707">
        <f>SUM(V7:X7)</f>
        <v>1</v>
      </c>
      <c r="Z7" s="1176"/>
      <c r="AA7" s="1176"/>
      <c r="AB7" s="1176"/>
      <c r="AC7" s="911">
        <f>SUM(Z7:AB7)</f>
        <v>0</v>
      </c>
      <c r="AD7" s="201"/>
      <c r="AE7" s="202"/>
      <c r="AF7" s="202"/>
      <c r="AG7" s="1137">
        <v>0</v>
      </c>
      <c r="AH7" s="412">
        <v>3</v>
      </c>
      <c r="AI7" s="412"/>
      <c r="AJ7" s="412"/>
      <c r="AK7" s="750">
        <f>SUM(AH7:AJ7)</f>
        <v>3</v>
      </c>
      <c r="AL7" s="412">
        <v>3</v>
      </c>
      <c r="AM7" s="452"/>
      <c r="AN7" s="452"/>
      <c r="AO7" s="750">
        <f>SUM(AL7:AN7)</f>
        <v>3</v>
      </c>
      <c r="AP7" s="420"/>
      <c r="AQ7" s="420"/>
      <c r="AR7" s="1131"/>
      <c r="AS7" s="121">
        <v>2</v>
      </c>
      <c r="AT7" s="121"/>
      <c r="AU7" s="121"/>
      <c r="AV7" s="913">
        <f>SUM(AS7:AU7)</f>
        <v>2</v>
      </c>
      <c r="AW7" s="604">
        <v>2</v>
      </c>
      <c r="AX7" s="604"/>
      <c r="AY7" s="604"/>
      <c r="AZ7" s="913">
        <f>SUM(AW7:AY7)</f>
        <v>2</v>
      </c>
      <c r="BA7" s="79">
        <f t="shared" si="0"/>
        <v>23</v>
      </c>
      <c r="BB7" s="996">
        <v>4</v>
      </c>
    </row>
    <row r="8" spans="1:55" ht="21" customHeight="1" x14ac:dyDescent="0.3">
      <c r="A8" s="51" t="s">
        <v>237</v>
      </c>
      <c r="B8" s="208">
        <v>4004</v>
      </c>
      <c r="C8" s="208"/>
      <c r="D8" s="91" t="s">
        <v>238</v>
      </c>
      <c r="E8" s="82"/>
      <c r="F8" s="408"/>
      <c r="G8" s="496"/>
      <c r="H8" s="496"/>
      <c r="I8" s="1106">
        <f>SUM(F8:H8)</f>
        <v>0</v>
      </c>
      <c r="J8" s="408"/>
      <c r="K8" s="496"/>
      <c r="L8" s="496"/>
      <c r="M8" s="1137">
        <f>SUM(J8:L8)</f>
        <v>0</v>
      </c>
      <c r="N8" s="1134"/>
      <c r="O8" s="1134"/>
      <c r="P8" s="1134"/>
      <c r="Q8" s="1106">
        <f>SUM(N8:P8)</f>
        <v>0</v>
      </c>
      <c r="R8" s="178"/>
      <c r="S8" s="1135"/>
      <c r="T8" s="1135"/>
      <c r="U8" s="1136">
        <f>SUM(R8:T8)</f>
        <v>0</v>
      </c>
      <c r="V8" s="121"/>
      <c r="W8" s="121"/>
      <c r="X8" s="121"/>
      <c r="Y8" s="707">
        <f>SUM(V8:X8)</f>
        <v>0</v>
      </c>
      <c r="Z8" s="1176"/>
      <c r="AA8" s="1176"/>
      <c r="AB8" s="1176"/>
      <c r="AC8" s="911"/>
      <c r="AD8" s="201"/>
      <c r="AE8" s="202"/>
      <c r="AF8" s="202"/>
      <c r="AG8" s="1137"/>
      <c r="AH8" s="412"/>
      <c r="AI8" s="412"/>
      <c r="AJ8" s="412"/>
      <c r="AK8" s="750">
        <f>SUM(AH8:AJ8)</f>
        <v>0</v>
      </c>
      <c r="AL8" s="452"/>
      <c r="AM8" s="452"/>
      <c r="AN8" s="452"/>
      <c r="AO8" s="750"/>
      <c r="AP8" s="420"/>
      <c r="AQ8" s="420"/>
      <c r="AR8" s="870"/>
      <c r="AS8" s="121"/>
      <c r="AT8" s="121"/>
      <c r="AU8" s="121"/>
      <c r="AV8" s="913"/>
      <c r="AW8" s="604"/>
      <c r="AX8" s="604"/>
      <c r="AY8" s="604"/>
      <c r="AZ8" s="913"/>
      <c r="BA8" s="79">
        <f t="shared" si="0"/>
        <v>0</v>
      </c>
      <c r="BB8" s="825"/>
    </row>
    <row r="9" spans="1:55" ht="21" customHeight="1" x14ac:dyDescent="0.3">
      <c r="A9" s="63" t="s">
        <v>467</v>
      </c>
      <c r="B9" s="260">
        <v>4130</v>
      </c>
      <c r="C9" s="844" t="s">
        <v>631</v>
      </c>
      <c r="D9" s="188" t="s">
        <v>368</v>
      </c>
      <c r="E9" s="64"/>
      <c r="F9" s="408">
        <v>2</v>
      </c>
      <c r="G9" s="496">
        <v>3</v>
      </c>
      <c r="H9" s="496">
        <v>1</v>
      </c>
      <c r="I9" s="1106">
        <f>SUM(F9:H9)</f>
        <v>6</v>
      </c>
      <c r="J9" s="408">
        <v>3</v>
      </c>
      <c r="K9" s="496">
        <v>2</v>
      </c>
      <c r="L9" s="496">
        <v>1</v>
      </c>
      <c r="M9" s="1137">
        <f>SUM(J9:L9)</f>
        <v>6</v>
      </c>
      <c r="N9" s="1134">
        <v>3</v>
      </c>
      <c r="O9" s="1134">
        <v>1</v>
      </c>
      <c r="P9" s="1134">
        <v>1</v>
      </c>
      <c r="Q9" s="1106">
        <f>SUM(N9:P9)</f>
        <v>5</v>
      </c>
      <c r="R9" s="178">
        <v>3</v>
      </c>
      <c r="S9" s="1135">
        <v>1</v>
      </c>
      <c r="T9" s="1135">
        <v>1</v>
      </c>
      <c r="U9" s="1136">
        <f>SUM(R9:T9)</f>
        <v>5</v>
      </c>
      <c r="V9" s="121">
        <v>1</v>
      </c>
      <c r="W9" s="121">
        <v>1</v>
      </c>
      <c r="X9" s="121">
        <v>1</v>
      </c>
      <c r="Y9" s="707">
        <f>SUM(V9:X9)</f>
        <v>3</v>
      </c>
      <c r="Z9" s="1176">
        <v>3</v>
      </c>
      <c r="AA9" s="1176">
        <v>4</v>
      </c>
      <c r="AB9" s="1176">
        <v>2</v>
      </c>
      <c r="AC9" s="911">
        <f>SUM(Z9:AB9)</f>
        <v>9</v>
      </c>
      <c r="AD9" s="201">
        <v>1</v>
      </c>
      <c r="AE9" s="202">
        <v>1</v>
      </c>
      <c r="AF9" s="202">
        <v>2</v>
      </c>
      <c r="AG9" s="1137">
        <f>SUM(AD9:AF9)</f>
        <v>4</v>
      </c>
      <c r="AH9" s="412">
        <v>1</v>
      </c>
      <c r="AI9" s="412">
        <v>2</v>
      </c>
      <c r="AJ9" s="412">
        <v>2</v>
      </c>
      <c r="AK9" s="750">
        <f>SUM(AH9:AJ9)</f>
        <v>5</v>
      </c>
      <c r="AL9" s="452">
        <v>1</v>
      </c>
      <c r="AM9" s="452">
        <v>2</v>
      </c>
      <c r="AN9" s="452">
        <v>2</v>
      </c>
      <c r="AO9" s="750">
        <f>SUM(AL9:AN9)</f>
        <v>5</v>
      </c>
      <c r="AP9" s="420">
        <v>4</v>
      </c>
      <c r="AQ9" s="420">
        <v>3</v>
      </c>
      <c r="AR9" s="870">
        <f>SUM(AP9:AQ9)</f>
        <v>7</v>
      </c>
      <c r="AS9" s="121">
        <v>4</v>
      </c>
      <c r="AT9" s="121">
        <v>3</v>
      </c>
      <c r="AU9" s="121">
        <v>1</v>
      </c>
      <c r="AV9" s="913">
        <f>SUM(AS9:AU9)</f>
        <v>8</v>
      </c>
      <c r="AW9" s="604">
        <v>3</v>
      </c>
      <c r="AX9" s="604">
        <v>1</v>
      </c>
      <c r="AY9" s="604">
        <v>1</v>
      </c>
      <c r="AZ9" s="913">
        <f>SUM(AW9:AY9)</f>
        <v>5</v>
      </c>
      <c r="BA9" s="79">
        <f t="shared" si="0"/>
        <v>68</v>
      </c>
      <c r="BB9" s="825">
        <v>2</v>
      </c>
    </row>
    <row r="10" spans="1:55" ht="21" customHeight="1" x14ac:dyDescent="0.3">
      <c r="A10" s="51" t="s">
        <v>333</v>
      </c>
      <c r="B10" s="96">
        <v>4098</v>
      </c>
      <c r="C10" s="96"/>
      <c r="D10" s="71" t="s">
        <v>334</v>
      </c>
      <c r="E10" s="91"/>
      <c r="F10" s="1125"/>
      <c r="G10" s="496"/>
      <c r="H10" s="496"/>
      <c r="I10" s="1106">
        <f>SUM(F10:H10)</f>
        <v>0</v>
      </c>
      <c r="J10" s="496"/>
      <c r="K10" s="496"/>
      <c r="L10" s="496"/>
      <c r="M10" s="1137">
        <v>0</v>
      </c>
      <c r="N10" s="1134">
        <v>4</v>
      </c>
      <c r="O10" s="1134"/>
      <c r="P10" s="1134">
        <v>2</v>
      </c>
      <c r="Q10" s="1106">
        <f>SUM(N10:P10)</f>
        <v>6</v>
      </c>
      <c r="R10" s="178"/>
      <c r="S10" s="1135"/>
      <c r="T10" s="1135"/>
      <c r="U10" s="1136"/>
      <c r="V10" s="121"/>
      <c r="W10" s="121"/>
      <c r="X10" s="121"/>
      <c r="Y10" s="707"/>
      <c r="Z10" s="1176">
        <v>5</v>
      </c>
      <c r="AA10" s="1176">
        <v>3</v>
      </c>
      <c r="AB10" s="1176"/>
      <c r="AC10" s="911">
        <f>SUM(Z10:AB10)</f>
        <v>8</v>
      </c>
      <c r="AD10" s="201">
        <v>2</v>
      </c>
      <c r="AE10" s="202">
        <v>3</v>
      </c>
      <c r="AF10" s="202"/>
      <c r="AG10" s="1137">
        <f>SUM(AD10:AF10)</f>
        <v>5</v>
      </c>
      <c r="AH10" s="412">
        <v>4</v>
      </c>
      <c r="AI10" s="412">
        <v>4</v>
      </c>
      <c r="AJ10" s="412"/>
      <c r="AK10" s="750">
        <f>SUM(AH10:AJ10)</f>
        <v>8</v>
      </c>
      <c r="AL10" s="452">
        <v>4</v>
      </c>
      <c r="AM10" s="452">
        <v>3</v>
      </c>
      <c r="AN10" s="452"/>
      <c r="AO10" s="750">
        <f>SUM(AL10:AN10)</f>
        <v>7</v>
      </c>
      <c r="AP10" s="420">
        <v>3</v>
      </c>
      <c r="AQ10" s="420">
        <v>1</v>
      </c>
      <c r="AR10" s="870">
        <f>SUM(AP10:AQ10)</f>
        <v>4</v>
      </c>
      <c r="AS10" s="121">
        <v>5</v>
      </c>
      <c r="AT10" s="121">
        <v>2</v>
      </c>
      <c r="AU10" s="121"/>
      <c r="AV10" s="913">
        <f>SUM(AS10:AU10)</f>
        <v>7</v>
      </c>
      <c r="AW10" s="604">
        <v>4</v>
      </c>
      <c r="AX10" s="604">
        <v>3</v>
      </c>
      <c r="AY10" s="604"/>
      <c r="AZ10" s="913">
        <f>SUM(AW10:AY10)</f>
        <v>7</v>
      </c>
      <c r="BA10" s="79">
        <f t="shared" si="0"/>
        <v>52</v>
      </c>
      <c r="BB10" s="825">
        <v>3</v>
      </c>
    </row>
    <row r="11" spans="1:55" ht="21" customHeight="1" x14ac:dyDescent="0.3">
      <c r="A11" s="51" t="s">
        <v>210</v>
      </c>
      <c r="B11" s="58">
        <v>3053</v>
      </c>
      <c r="C11" s="58"/>
      <c r="D11" s="71" t="s">
        <v>211</v>
      </c>
      <c r="E11" s="64"/>
      <c r="F11" s="408"/>
      <c r="G11" s="496"/>
      <c r="H11" s="496"/>
      <c r="I11" s="1115"/>
      <c r="J11" s="408"/>
      <c r="K11" s="496"/>
      <c r="L11" s="496"/>
      <c r="M11" s="1133"/>
      <c r="N11" s="1134"/>
      <c r="O11" s="1134"/>
      <c r="P11" s="1134"/>
      <c r="Q11" s="1115"/>
      <c r="R11" s="178"/>
      <c r="S11" s="1135"/>
      <c r="T11" s="1135"/>
      <c r="U11" s="1136"/>
      <c r="V11" s="121"/>
      <c r="W11" s="121"/>
      <c r="X11" s="121"/>
      <c r="Y11" s="707"/>
      <c r="Z11" s="1176"/>
      <c r="AA11" s="1176"/>
      <c r="AB11" s="1176"/>
      <c r="AC11" s="911"/>
      <c r="AD11" s="201"/>
      <c r="AE11" s="202"/>
      <c r="AF11" s="202"/>
      <c r="AG11" s="1137"/>
      <c r="AH11" s="412"/>
      <c r="AI11" s="412"/>
      <c r="AJ11" s="412"/>
      <c r="AK11" s="750"/>
      <c r="AL11" s="1139"/>
      <c r="AM11" s="1139"/>
      <c r="AN11" s="1139"/>
      <c r="AO11" s="750"/>
      <c r="AP11" s="420"/>
      <c r="AQ11" s="420"/>
      <c r="AR11" s="870"/>
      <c r="AS11" s="121"/>
      <c r="AT11" s="121"/>
      <c r="AU11" s="121"/>
      <c r="AV11" s="913"/>
      <c r="AW11" s="1114"/>
      <c r="AX11" s="1114"/>
      <c r="AY11" s="1114"/>
      <c r="AZ11" s="913"/>
      <c r="BA11" s="79">
        <f t="shared" si="0"/>
        <v>0</v>
      </c>
      <c r="BB11" s="825"/>
    </row>
    <row r="12" spans="1:55" ht="21" customHeight="1" x14ac:dyDescent="0.3">
      <c r="A12" s="64" t="s">
        <v>520</v>
      </c>
      <c r="B12" s="147">
        <v>3140</v>
      </c>
      <c r="C12" s="147"/>
      <c r="D12" s="103" t="s">
        <v>521</v>
      </c>
      <c r="E12" s="91"/>
      <c r="F12" s="408"/>
      <c r="G12" s="496"/>
      <c r="H12" s="496"/>
      <c r="I12" s="1115"/>
      <c r="J12" s="408"/>
      <c r="K12" s="496"/>
      <c r="L12" s="496"/>
      <c r="M12" s="1133"/>
      <c r="N12" s="1134"/>
      <c r="O12" s="1134"/>
      <c r="P12" s="1134"/>
      <c r="Q12" s="1115"/>
      <c r="R12" s="178"/>
      <c r="S12" s="1135"/>
      <c r="T12" s="1135"/>
      <c r="U12" s="1136"/>
      <c r="V12" s="121"/>
      <c r="W12" s="121"/>
      <c r="X12" s="121"/>
      <c r="Y12" s="707"/>
      <c r="Z12" s="1176"/>
      <c r="AA12" s="1176"/>
      <c r="AB12" s="1176"/>
      <c r="AC12" s="911"/>
      <c r="AD12" s="201"/>
      <c r="AE12" s="202"/>
      <c r="AF12" s="202"/>
      <c r="AG12" s="1137"/>
      <c r="AH12" s="412"/>
      <c r="AI12" s="412"/>
      <c r="AJ12" s="412"/>
      <c r="AK12" s="750"/>
      <c r="AL12" s="1139"/>
      <c r="AM12" s="1139"/>
      <c r="AN12" s="1139"/>
      <c r="AO12" s="750"/>
      <c r="AP12" s="420"/>
      <c r="AQ12" s="420"/>
      <c r="AR12" s="870">
        <f>SUM(AP12:AQ12)</f>
        <v>0</v>
      </c>
      <c r="AS12" s="121"/>
      <c r="AT12" s="121"/>
      <c r="AU12" s="121"/>
      <c r="AV12" s="913"/>
      <c r="AW12" s="1114"/>
      <c r="AX12" s="1114"/>
      <c r="AY12" s="1114"/>
      <c r="AZ12" s="1138"/>
      <c r="BA12" s="79">
        <f t="shared" si="0"/>
        <v>0</v>
      </c>
      <c r="BB12" s="825"/>
    </row>
    <row r="13" spans="1:55" ht="21" customHeight="1" x14ac:dyDescent="0.3">
      <c r="A13" s="91" t="s">
        <v>42</v>
      </c>
      <c r="B13" s="96">
        <v>2642</v>
      </c>
      <c r="C13" s="96"/>
      <c r="D13" s="91" t="s">
        <v>43</v>
      </c>
      <c r="E13" s="64"/>
      <c r="F13" s="408"/>
      <c r="G13" s="496"/>
      <c r="H13" s="496"/>
      <c r="I13" s="1115"/>
      <c r="J13" s="408"/>
      <c r="K13" s="496"/>
      <c r="L13" s="496"/>
      <c r="M13" s="1133"/>
      <c r="N13" s="1134"/>
      <c r="O13" s="1134"/>
      <c r="P13" s="1134"/>
      <c r="Q13" s="1115"/>
      <c r="R13" s="178"/>
      <c r="S13" s="1135"/>
      <c r="T13" s="1135"/>
      <c r="U13" s="1136"/>
      <c r="V13" s="121"/>
      <c r="W13" s="121"/>
      <c r="X13" s="121"/>
      <c r="Y13" s="707"/>
      <c r="Z13" s="1176"/>
      <c r="AA13" s="1176"/>
      <c r="AB13" s="1176"/>
      <c r="AC13" s="911"/>
      <c r="AD13" s="201"/>
      <c r="AE13" s="202"/>
      <c r="AF13" s="202"/>
      <c r="AG13" s="1137"/>
      <c r="AH13" s="412"/>
      <c r="AI13" s="412"/>
      <c r="AJ13" s="412"/>
      <c r="AK13" s="750">
        <f>SUM(AH13:AJ13)</f>
        <v>0</v>
      </c>
      <c r="AL13" s="1139"/>
      <c r="AM13" s="452"/>
      <c r="AN13" s="1139"/>
      <c r="AO13" s="750">
        <f>SUM(AL13:AN13)</f>
        <v>0</v>
      </c>
      <c r="AP13" s="420"/>
      <c r="AQ13" s="420"/>
      <c r="AR13" s="870"/>
      <c r="AS13" s="121"/>
      <c r="AT13" s="121"/>
      <c r="AU13" s="121"/>
      <c r="AV13" s="913"/>
      <c r="AW13" s="1114"/>
      <c r="AX13" s="1114"/>
      <c r="AY13" s="1114"/>
      <c r="AZ13" s="1138"/>
      <c r="BA13" s="79">
        <f t="shared" si="0"/>
        <v>0</v>
      </c>
      <c r="BB13" s="825"/>
    </row>
    <row r="14" spans="1:55" ht="21" customHeight="1" x14ac:dyDescent="0.3">
      <c r="A14" s="64" t="s">
        <v>508</v>
      </c>
      <c r="B14" s="147">
        <v>3159</v>
      </c>
      <c r="C14" s="103" t="s">
        <v>531</v>
      </c>
      <c r="D14" s="261" t="s">
        <v>509</v>
      </c>
      <c r="E14" s="51"/>
      <c r="F14" s="408">
        <v>5</v>
      </c>
      <c r="G14" s="496">
        <v>2</v>
      </c>
      <c r="H14" s="496">
        <v>2</v>
      </c>
      <c r="I14" s="1106">
        <f>SUM(F14:H14)</f>
        <v>9</v>
      </c>
      <c r="J14" s="408">
        <v>5</v>
      </c>
      <c r="K14" s="496">
        <v>3</v>
      </c>
      <c r="L14" s="496">
        <v>2</v>
      </c>
      <c r="M14" s="1137">
        <f>SUM(J14:L14)</f>
        <v>10</v>
      </c>
      <c r="N14" s="1134">
        <v>5</v>
      </c>
      <c r="O14" s="1134">
        <v>2</v>
      </c>
      <c r="P14" s="1134">
        <v>3</v>
      </c>
      <c r="Q14" s="1115">
        <f>SUM(N14:P14)</f>
        <v>10</v>
      </c>
      <c r="R14" s="178">
        <v>2</v>
      </c>
      <c r="S14" s="1135">
        <v>2</v>
      </c>
      <c r="T14" s="1135">
        <v>2</v>
      </c>
      <c r="U14" s="1136">
        <f>SUM(R14:T14)</f>
        <v>6</v>
      </c>
      <c r="V14" s="121">
        <v>3</v>
      </c>
      <c r="W14" s="121">
        <v>2</v>
      </c>
      <c r="X14" s="121">
        <v>2</v>
      </c>
      <c r="Y14" s="707">
        <f>SUM(V14:X14)</f>
        <v>7</v>
      </c>
      <c r="Z14" s="1176">
        <v>4</v>
      </c>
      <c r="AA14" s="1176">
        <v>5</v>
      </c>
      <c r="AB14" s="1176">
        <v>3</v>
      </c>
      <c r="AC14" s="750">
        <f>SUM(Z14:AB14)</f>
        <v>12</v>
      </c>
      <c r="AD14" s="201">
        <v>3</v>
      </c>
      <c r="AE14" s="202">
        <v>2</v>
      </c>
      <c r="AF14" s="202">
        <v>3</v>
      </c>
      <c r="AG14" s="1359">
        <f>SUM(AD14:AF14)</f>
        <v>8</v>
      </c>
      <c r="AH14" s="412">
        <v>5</v>
      </c>
      <c r="AI14" s="412">
        <v>5</v>
      </c>
      <c r="AJ14" s="412">
        <v>3</v>
      </c>
      <c r="AK14" s="750">
        <f>SUM(AH14:AJ14)</f>
        <v>13</v>
      </c>
      <c r="AL14" s="452">
        <v>5</v>
      </c>
      <c r="AM14" s="452">
        <v>5</v>
      </c>
      <c r="AN14" s="452">
        <v>3</v>
      </c>
      <c r="AO14" s="750">
        <f>SUM(AL14:AN14)</f>
        <v>13</v>
      </c>
      <c r="AP14" s="420">
        <v>5</v>
      </c>
      <c r="AQ14" s="420">
        <v>2</v>
      </c>
      <c r="AR14" s="870">
        <f>SUM(AP14:AQ14)</f>
        <v>7</v>
      </c>
      <c r="AS14" s="121">
        <v>3</v>
      </c>
      <c r="AT14" s="121">
        <v>1</v>
      </c>
      <c r="AU14" s="121">
        <v>2</v>
      </c>
      <c r="AV14" s="913">
        <f>SUM(AS14:AU14)</f>
        <v>6</v>
      </c>
      <c r="AW14" s="604">
        <v>5</v>
      </c>
      <c r="AX14" s="604">
        <v>2</v>
      </c>
      <c r="AY14" s="1114">
        <v>2</v>
      </c>
      <c r="AZ14" s="913">
        <f>SUM(AW14:AY14)</f>
        <v>9</v>
      </c>
      <c r="BA14" s="79">
        <f>SUM(I14,M14,U14,Y14,AC14,AG14,AK14,AO14,AR14,AV14,AZ14,Q14)</f>
        <v>110</v>
      </c>
      <c r="BB14" s="996">
        <v>1</v>
      </c>
    </row>
    <row r="15" spans="1:55" ht="21" customHeight="1" x14ac:dyDescent="0.3">
      <c r="A15" s="188" t="s">
        <v>92</v>
      </c>
      <c r="B15" s="193"/>
      <c r="C15" s="193"/>
      <c r="D15" s="188" t="s">
        <v>24</v>
      </c>
      <c r="E15" s="91"/>
      <c r="F15" s="408"/>
      <c r="G15" s="496"/>
      <c r="H15" s="496"/>
      <c r="I15" s="1106"/>
      <c r="J15" s="408"/>
      <c r="K15" s="496"/>
      <c r="L15" s="496"/>
      <c r="M15" s="1137"/>
      <c r="N15" s="1134"/>
      <c r="O15" s="1134"/>
      <c r="P15" s="1134"/>
      <c r="Q15" s="1115"/>
      <c r="R15" s="178"/>
      <c r="S15" s="1135"/>
      <c r="T15" s="1135"/>
      <c r="U15" s="1136"/>
      <c r="V15" s="121"/>
      <c r="W15" s="121"/>
      <c r="X15" s="121"/>
      <c r="Y15" s="707"/>
      <c r="Z15" s="1176"/>
      <c r="AA15" s="1176"/>
      <c r="AB15" s="1176"/>
      <c r="AC15" s="750">
        <f>SUM(Z15:AB15)</f>
        <v>0</v>
      </c>
      <c r="AD15" s="201"/>
      <c r="AE15" s="202"/>
      <c r="AF15" s="202"/>
      <c r="AG15" s="1359">
        <v>0</v>
      </c>
      <c r="AH15" s="412"/>
      <c r="AI15" s="412"/>
      <c r="AJ15" s="412"/>
      <c r="AK15" s="750"/>
      <c r="AL15" s="1139"/>
      <c r="AM15" s="1139"/>
      <c r="AN15" s="1139"/>
      <c r="AO15" s="750"/>
      <c r="AP15" s="420"/>
      <c r="AQ15" s="420"/>
      <c r="AR15" s="870"/>
      <c r="AS15" s="121"/>
      <c r="AT15" s="121"/>
      <c r="AU15" s="121"/>
      <c r="AV15" s="913"/>
      <c r="AW15" s="1114"/>
      <c r="AX15" s="1114"/>
      <c r="AY15" s="1114"/>
      <c r="AZ15" s="1138"/>
      <c r="BA15" s="79">
        <f t="shared" ref="BA15:BA17" si="1">SUM(I15,M15,U15,Y15,AC15,AG15,AK15,AO15,AR15,AV15,AZ15,Q15)</f>
        <v>0</v>
      </c>
      <c r="BB15" s="825"/>
      <c r="BC15" s="1285"/>
    </row>
    <row r="16" spans="1:55" ht="21" customHeight="1" x14ac:dyDescent="0.3">
      <c r="A16" s="146" t="s">
        <v>470</v>
      </c>
      <c r="B16" s="147"/>
      <c r="C16" s="147" t="s">
        <v>471</v>
      </c>
      <c r="D16" s="103" t="s">
        <v>368</v>
      </c>
      <c r="E16" s="104"/>
      <c r="F16" s="408"/>
      <c r="G16" s="496"/>
      <c r="H16" s="496"/>
      <c r="I16" s="1106"/>
      <c r="J16" s="408"/>
      <c r="K16" s="496"/>
      <c r="L16" s="496"/>
      <c r="M16" s="1137"/>
      <c r="N16" s="1134"/>
      <c r="O16" s="1134"/>
      <c r="P16" s="1134"/>
      <c r="Q16" s="1115">
        <f>SUM(N16:P16)</f>
        <v>0</v>
      </c>
      <c r="R16" s="178"/>
      <c r="S16" s="1135"/>
      <c r="T16" s="1135"/>
      <c r="U16" s="1136"/>
      <c r="V16" s="121"/>
      <c r="W16" s="121"/>
      <c r="X16" s="121"/>
      <c r="Y16" s="707"/>
      <c r="Z16" s="1176"/>
      <c r="AA16" s="1176"/>
      <c r="AB16" s="1176"/>
      <c r="AC16" s="878"/>
      <c r="AD16" s="201"/>
      <c r="AE16" s="202"/>
      <c r="AF16" s="202">
        <v>1</v>
      </c>
      <c r="AG16" s="1359">
        <f>SUM(AD16:AF16)</f>
        <v>1</v>
      </c>
      <c r="AH16" s="412"/>
      <c r="AI16" s="412"/>
      <c r="AJ16" s="412"/>
      <c r="AK16" s="750"/>
      <c r="AL16" s="1139"/>
      <c r="AM16" s="1139"/>
      <c r="AN16" s="1139"/>
      <c r="AO16" s="750"/>
      <c r="AP16" s="420">
        <v>2</v>
      </c>
      <c r="AQ16" s="420"/>
      <c r="AR16" s="870">
        <f>SUM(AP16:AQ16)</f>
        <v>2</v>
      </c>
      <c r="AS16" s="121"/>
      <c r="AT16" s="121"/>
      <c r="AU16" s="121"/>
      <c r="AV16" s="913"/>
      <c r="AW16" s="1114"/>
      <c r="AX16" s="1114"/>
      <c r="AY16" s="1114"/>
      <c r="AZ16" s="1138"/>
      <c r="BA16" s="79">
        <f t="shared" si="1"/>
        <v>3</v>
      </c>
      <c r="BB16" s="825" t="s">
        <v>532</v>
      </c>
      <c r="BC16" s="1285"/>
    </row>
    <row r="17" spans="1:55" ht="21" customHeight="1" x14ac:dyDescent="0.3">
      <c r="A17" s="146" t="s">
        <v>737</v>
      </c>
      <c r="B17" s="147">
        <v>4128</v>
      </c>
      <c r="C17" s="147" t="s">
        <v>338</v>
      </c>
      <c r="D17" s="103" t="s">
        <v>43</v>
      </c>
      <c r="E17" s="104"/>
      <c r="F17" s="408"/>
      <c r="G17" s="496"/>
      <c r="H17" s="496"/>
      <c r="I17" s="1115"/>
      <c r="J17" s="408"/>
      <c r="K17" s="496"/>
      <c r="L17" s="496"/>
      <c r="M17" s="1133"/>
      <c r="N17" s="1134"/>
      <c r="O17" s="1134"/>
      <c r="P17" s="1134"/>
      <c r="Q17" s="1115">
        <f>SUM(N17:P17)</f>
        <v>0</v>
      </c>
      <c r="R17" s="178"/>
      <c r="S17" s="1135"/>
      <c r="T17" s="1135"/>
      <c r="U17" s="1136"/>
      <c r="V17" s="121"/>
      <c r="W17" s="121"/>
      <c r="X17" s="121"/>
      <c r="Y17" s="707"/>
      <c r="Z17" s="1176"/>
      <c r="AA17" s="1362"/>
      <c r="AB17" s="1362"/>
      <c r="AC17" s="1141"/>
      <c r="AD17" s="201"/>
      <c r="AE17" s="1174"/>
      <c r="AF17" s="1174"/>
      <c r="AG17" s="1360"/>
      <c r="AH17" s="412"/>
      <c r="AI17" s="412"/>
      <c r="AJ17" s="412">
        <v>1</v>
      </c>
      <c r="AK17" s="750">
        <f>SUM(AH17:AJ17)</f>
        <v>1</v>
      </c>
      <c r="AL17" s="1139"/>
      <c r="AM17" s="1139"/>
      <c r="AN17" s="412">
        <v>1</v>
      </c>
      <c r="AO17" s="750">
        <f>SUM(AL17:AN17)</f>
        <v>1</v>
      </c>
      <c r="AP17" s="420"/>
      <c r="AQ17" s="420"/>
      <c r="AR17" s="870"/>
      <c r="AS17" s="121"/>
      <c r="AT17" s="121"/>
      <c r="AU17" s="121"/>
      <c r="AV17" s="1138"/>
      <c r="AW17" s="1114"/>
      <c r="AX17" s="1114"/>
      <c r="AY17" s="1114"/>
      <c r="AZ17" s="1138"/>
      <c r="BA17" s="79">
        <f t="shared" si="1"/>
        <v>2</v>
      </c>
      <c r="BB17" s="1006" t="s">
        <v>532</v>
      </c>
      <c r="BC17" s="1285"/>
    </row>
    <row r="18" spans="1:55" ht="21" customHeight="1" x14ac:dyDescent="0.3">
      <c r="B18" s="49"/>
      <c r="C18" s="49"/>
      <c r="V18" s="49"/>
      <c r="W18" s="49"/>
      <c r="X18" s="49"/>
      <c r="Y18" s="525"/>
      <c r="Z18" s="49"/>
      <c r="BA18" s="52"/>
    </row>
    <row r="19" spans="1:55" ht="21" customHeight="1" x14ac:dyDescent="0.3">
      <c r="A19" s="47" t="s">
        <v>314</v>
      </c>
      <c r="B19" s="49"/>
      <c r="C19" s="49"/>
      <c r="V19" s="49"/>
      <c r="W19" s="49"/>
      <c r="X19" s="49"/>
      <c r="Y19" s="525"/>
      <c r="Z19" s="49"/>
      <c r="BA19" s="52"/>
    </row>
    <row r="20" spans="1:55" ht="21" customHeight="1" x14ac:dyDescent="0.3">
      <c r="B20" s="49"/>
      <c r="C20" s="49"/>
      <c r="V20" s="49"/>
      <c r="W20" s="49"/>
      <c r="X20" s="49"/>
      <c r="Y20" s="525"/>
      <c r="Z20" s="49"/>
      <c r="BA20" s="52"/>
    </row>
    <row r="21" spans="1:55" ht="21" customHeight="1" x14ac:dyDescent="0.3">
      <c r="B21" s="49"/>
      <c r="C21" s="49"/>
      <c r="V21" s="49"/>
      <c r="W21" s="49"/>
      <c r="X21" s="49"/>
      <c r="Y21" s="525"/>
      <c r="Z21" s="49"/>
      <c r="BA21" s="52"/>
    </row>
    <row r="22" spans="1:55" ht="21" customHeight="1" x14ac:dyDescent="0.3">
      <c r="B22" s="49"/>
      <c r="C22" s="49"/>
      <c r="V22" s="49"/>
      <c r="W22" s="49"/>
      <c r="X22" s="49"/>
      <c r="Y22" s="525"/>
      <c r="Z22" s="49"/>
      <c r="BA22" s="52"/>
    </row>
    <row r="23" spans="1:55" ht="21" customHeight="1" x14ac:dyDescent="0.3">
      <c r="V23" s="49"/>
      <c r="W23" s="49"/>
      <c r="X23" s="49"/>
      <c r="Y23" s="525"/>
      <c r="Z23" s="49"/>
      <c r="BA23" s="52"/>
    </row>
  </sheetData>
  <sortState xmlns:xlrd2="http://schemas.microsoft.com/office/spreadsheetml/2017/richdata2" ref="A6:BA17">
    <sortCondition descending="1" ref="BA6:BA17"/>
  </sortState>
  <mergeCells count="13">
    <mergeCell ref="Z1:AH1"/>
    <mergeCell ref="Z3:AC3"/>
    <mergeCell ref="R3:U3"/>
    <mergeCell ref="AH3:AK3"/>
    <mergeCell ref="AP3:AR3"/>
    <mergeCell ref="AL3:AO3"/>
    <mergeCell ref="AD3:AG3"/>
    <mergeCell ref="AW3:AZ3"/>
    <mergeCell ref="AS3:AV3"/>
    <mergeCell ref="V3:Y3"/>
    <mergeCell ref="F3:I3"/>
    <mergeCell ref="N3:Q3"/>
    <mergeCell ref="J3:M3"/>
  </mergeCells>
  <phoneticPr fontId="5" type="noConversion"/>
  <pageMargins left="0.5" right="0.5" top="0.5" bottom="0.5" header="0" footer="0"/>
  <pageSetup scale="90" orientation="landscape" r:id="rId1"/>
  <headerFooter alignWithMargins="0"/>
  <ignoredErrors>
    <ignoredError sqref="Q6 Q10 AK7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S11"/>
  <sheetViews>
    <sheetView zoomScale="90" zoomScaleNormal="90" workbookViewId="0">
      <pane xSplit="1" topLeftCell="B1" activePane="topRight" state="frozen"/>
      <selection activeCell="BS17" sqref="BS17"/>
      <selection pane="topRight" activeCell="AP14" sqref="AP14"/>
    </sheetView>
  </sheetViews>
  <sheetFormatPr defaultColWidth="9.140625" defaultRowHeight="15" x14ac:dyDescent="0.3"/>
  <cols>
    <col min="1" max="1" width="30.85546875" style="50" customWidth="1"/>
    <col min="2" max="2" width="13.140625" style="50" customWidth="1"/>
    <col min="3" max="3" width="17.85546875" style="50" customWidth="1"/>
    <col min="4" max="4" width="29.28515625" style="50" customWidth="1"/>
    <col min="5" max="5" width="7.5703125" style="50" customWidth="1"/>
    <col min="6" max="9" width="6.140625" style="50" customWidth="1"/>
    <col min="10" max="15" width="6.140625" style="524" customWidth="1"/>
    <col min="16" max="18" width="5.7109375" style="50" customWidth="1"/>
    <col min="19" max="19" width="5.7109375" style="524" customWidth="1"/>
    <col min="20" max="22" width="5.7109375" style="50" customWidth="1"/>
    <col min="23" max="27" width="5.7109375" style="524" customWidth="1"/>
    <col min="28" max="31" width="5.7109375" style="50" customWidth="1"/>
    <col min="32" max="32" width="5.7109375" style="524" customWidth="1"/>
    <col min="33" max="36" width="5.7109375" style="50" customWidth="1"/>
    <col min="37" max="37" width="5.7109375" style="524" customWidth="1"/>
    <col min="38" max="41" width="5.7109375" style="50" customWidth="1"/>
    <col min="42" max="42" width="5.7109375" style="524" customWidth="1"/>
    <col min="43" max="43" width="6.7109375" style="50" customWidth="1"/>
    <col min="44" max="16384" width="9.140625" style="50"/>
  </cols>
  <sheetData>
    <row r="1" spans="1:45" ht="25.5" x14ac:dyDescent="0.45">
      <c r="A1" s="349" t="s">
        <v>625</v>
      </c>
      <c r="B1" s="137"/>
      <c r="C1" s="137"/>
      <c r="D1" s="137"/>
      <c r="E1" s="137"/>
      <c r="F1" s="137"/>
      <c r="G1" s="137"/>
      <c r="H1" s="137"/>
      <c r="I1" s="137"/>
      <c r="J1" s="530"/>
      <c r="K1" s="530"/>
      <c r="L1" s="530"/>
      <c r="M1" s="530"/>
      <c r="N1" s="530"/>
      <c r="O1" s="530"/>
      <c r="T1" s="1513"/>
      <c r="U1" s="1513"/>
      <c r="V1" s="1513"/>
      <c r="W1" s="1513"/>
      <c r="X1" s="1513"/>
      <c r="Y1" s="1513"/>
      <c r="Z1" s="1513"/>
      <c r="AA1" s="1513"/>
      <c r="AB1" s="1513"/>
      <c r="AC1" s="1513"/>
    </row>
    <row r="2" spans="1:45" ht="21" x14ac:dyDescent="0.35">
      <c r="A2" s="352" t="s">
        <v>376</v>
      </c>
      <c r="B2" s="138"/>
      <c r="C2" s="138"/>
      <c r="D2" s="138"/>
      <c r="E2" s="138"/>
      <c r="F2" s="52"/>
      <c r="G2" s="52"/>
      <c r="H2" s="52"/>
      <c r="I2" s="52"/>
      <c r="J2" s="531"/>
      <c r="K2" s="531"/>
      <c r="L2" s="531"/>
      <c r="M2" s="531"/>
      <c r="N2" s="531"/>
      <c r="O2" s="531"/>
      <c r="R2" s="49"/>
      <c r="S2" s="525"/>
    </row>
    <row r="3" spans="1:45" x14ac:dyDescent="0.3">
      <c r="A3" s="52"/>
      <c r="B3" s="52"/>
      <c r="C3" s="52"/>
      <c r="D3" s="52"/>
      <c r="E3" s="52"/>
      <c r="F3" s="1550" t="s">
        <v>259</v>
      </c>
      <c r="G3" s="1551"/>
      <c r="H3" s="1551"/>
      <c r="I3" s="1551"/>
      <c r="J3" s="1552"/>
      <c r="K3" s="1550" t="s">
        <v>259</v>
      </c>
      <c r="L3" s="1551"/>
      <c r="M3" s="1551"/>
      <c r="N3" s="1551"/>
      <c r="O3" s="1552"/>
      <c r="P3" s="1545" t="s">
        <v>224</v>
      </c>
      <c r="Q3" s="1546"/>
      <c r="R3" s="1546"/>
      <c r="S3" s="539"/>
      <c r="T3" s="1555" t="s">
        <v>227</v>
      </c>
      <c r="U3" s="1556"/>
      <c r="V3" s="1556"/>
      <c r="W3" s="1557"/>
      <c r="X3" s="1558" t="s">
        <v>227</v>
      </c>
      <c r="Y3" s="1559"/>
      <c r="Z3" s="1559"/>
      <c r="AA3" s="1560"/>
      <c r="AB3" s="1608" t="s">
        <v>259</v>
      </c>
      <c r="AC3" s="1609"/>
      <c r="AD3" s="1609"/>
      <c r="AE3" s="1609"/>
      <c r="AF3" s="1610"/>
      <c r="AG3" s="1547" t="s">
        <v>257</v>
      </c>
      <c r="AH3" s="1548"/>
      <c r="AI3" s="1548"/>
      <c r="AJ3" s="1548"/>
      <c r="AK3" s="1549"/>
      <c r="AL3" s="1547" t="s">
        <v>259</v>
      </c>
      <c r="AM3" s="1548"/>
      <c r="AN3" s="1548"/>
      <c r="AO3" s="1548"/>
      <c r="AP3" s="1549"/>
      <c r="AQ3" s="80"/>
    </row>
    <row r="4" spans="1:45" ht="125.25" customHeight="1" x14ac:dyDescent="0.3">
      <c r="A4" s="52" t="s">
        <v>16</v>
      </c>
      <c r="B4" s="52" t="s">
        <v>17</v>
      </c>
      <c r="C4" s="52" t="s">
        <v>147</v>
      </c>
      <c r="D4" s="52" t="s">
        <v>18</v>
      </c>
      <c r="E4" s="52"/>
      <c r="F4" s="390" t="s">
        <v>128</v>
      </c>
      <c r="G4" s="391" t="s">
        <v>120</v>
      </c>
      <c r="H4" s="391" t="s">
        <v>102</v>
      </c>
      <c r="I4" s="391" t="s">
        <v>129</v>
      </c>
      <c r="J4" s="614" t="s">
        <v>304</v>
      </c>
      <c r="K4" s="390" t="s">
        <v>128</v>
      </c>
      <c r="L4" s="391" t="s">
        <v>120</v>
      </c>
      <c r="M4" s="391" t="s">
        <v>102</v>
      </c>
      <c r="N4" s="391" t="s">
        <v>129</v>
      </c>
      <c r="O4" s="614" t="s">
        <v>304</v>
      </c>
      <c r="P4" s="393" t="s">
        <v>121</v>
      </c>
      <c r="Q4" s="393" t="s">
        <v>120</v>
      </c>
      <c r="R4" s="393" t="s">
        <v>102</v>
      </c>
      <c r="S4" s="725" t="s">
        <v>304</v>
      </c>
      <c r="T4" s="513" t="s">
        <v>128</v>
      </c>
      <c r="U4" s="513" t="s">
        <v>120</v>
      </c>
      <c r="V4" s="116" t="s">
        <v>102</v>
      </c>
      <c r="W4" s="719" t="s">
        <v>304</v>
      </c>
      <c r="X4" s="521" t="s">
        <v>128</v>
      </c>
      <c r="Y4" s="521" t="s">
        <v>120</v>
      </c>
      <c r="Z4" s="370" t="s">
        <v>102</v>
      </c>
      <c r="AA4" s="714" t="s">
        <v>304</v>
      </c>
      <c r="AB4" s="481" t="s">
        <v>128</v>
      </c>
      <c r="AC4" s="481" t="s">
        <v>120</v>
      </c>
      <c r="AD4" s="481" t="s">
        <v>102</v>
      </c>
      <c r="AE4" s="1320" t="s">
        <v>663</v>
      </c>
      <c r="AF4" s="709" t="s">
        <v>304</v>
      </c>
      <c r="AG4" s="392" t="s">
        <v>128</v>
      </c>
      <c r="AH4" s="392" t="s">
        <v>120</v>
      </c>
      <c r="AI4" s="392" t="s">
        <v>102</v>
      </c>
      <c r="AJ4" s="392" t="s">
        <v>129</v>
      </c>
      <c r="AK4" s="709" t="s">
        <v>304</v>
      </c>
      <c r="AL4" s="380" t="s">
        <v>128</v>
      </c>
      <c r="AM4" s="915" t="s">
        <v>120</v>
      </c>
      <c r="AN4" s="915" t="s">
        <v>102</v>
      </c>
      <c r="AO4" s="915" t="s">
        <v>129</v>
      </c>
      <c r="AP4" s="709" t="s">
        <v>304</v>
      </c>
      <c r="AQ4" s="53" t="s">
        <v>20</v>
      </c>
      <c r="AR4" s="50" t="s">
        <v>424</v>
      </c>
    </row>
    <row r="5" spans="1:45" ht="16.5" x14ac:dyDescent="0.3">
      <c r="A5" s="52"/>
      <c r="B5" s="52"/>
      <c r="C5" s="52"/>
      <c r="D5" s="52"/>
      <c r="E5" s="52"/>
      <c r="F5" s="1022"/>
      <c r="G5" s="402"/>
      <c r="H5" s="402"/>
      <c r="I5" s="402"/>
      <c r="J5" s="618"/>
      <c r="K5" s="541"/>
      <c r="L5" s="541"/>
      <c r="M5" s="541"/>
      <c r="N5" s="541"/>
      <c r="O5" s="618"/>
      <c r="P5" s="401"/>
      <c r="Q5" s="401"/>
      <c r="R5" s="401"/>
      <c r="S5" s="724"/>
      <c r="T5" s="119"/>
      <c r="U5" s="119"/>
      <c r="V5" s="119"/>
      <c r="W5" s="721"/>
      <c r="X5" s="540"/>
      <c r="Y5" s="540"/>
      <c r="Z5" s="540"/>
      <c r="AA5" s="721"/>
      <c r="AB5" s="273"/>
      <c r="AC5" s="273"/>
      <c r="AD5" s="273"/>
      <c r="AE5" s="273"/>
      <c r="AF5" s="974"/>
      <c r="AG5" s="389"/>
      <c r="AH5" s="389"/>
      <c r="AI5" s="389"/>
      <c r="AJ5" s="389"/>
      <c r="AK5" s="974"/>
      <c r="AL5" s="389"/>
      <c r="AM5" s="389"/>
      <c r="AN5" s="389"/>
      <c r="AO5" s="389"/>
      <c r="AP5" s="974"/>
      <c r="AQ5" s="69"/>
      <c r="AR5" s="996"/>
      <c r="AS5" s="1007"/>
    </row>
    <row r="6" spans="1:45" ht="21" customHeight="1" x14ac:dyDescent="0.3">
      <c r="A6" s="146" t="s">
        <v>737</v>
      </c>
      <c r="B6" s="147">
        <v>4128</v>
      </c>
      <c r="C6" s="147" t="s">
        <v>338</v>
      </c>
      <c r="D6" s="103" t="s">
        <v>43</v>
      </c>
      <c r="E6" s="103"/>
      <c r="F6" s="407"/>
      <c r="G6" s="407"/>
      <c r="H6" s="407"/>
      <c r="I6" s="407"/>
      <c r="J6" s="629">
        <f>SUM(F6:I6)</f>
        <v>0</v>
      </c>
      <c r="K6" s="407"/>
      <c r="L6" s="407"/>
      <c r="M6" s="407"/>
      <c r="N6" s="407"/>
      <c r="O6" s="629">
        <f>SUM(K6:N6)</f>
        <v>0</v>
      </c>
      <c r="P6" s="415"/>
      <c r="Q6" s="415"/>
      <c r="R6" s="415"/>
      <c r="S6" s="911">
        <f>SUM(P6:R6)</f>
        <v>0</v>
      </c>
      <c r="T6" s="121"/>
      <c r="U6" s="121"/>
      <c r="V6" s="121"/>
      <c r="W6" s="707">
        <f>SUM(T6:V6)</f>
        <v>0</v>
      </c>
      <c r="X6" s="121"/>
      <c r="Y6" s="1123"/>
      <c r="Z6" s="1123"/>
      <c r="AA6" s="707">
        <f>SUM(X6:Z6)</f>
        <v>0</v>
      </c>
      <c r="AB6" s="110"/>
      <c r="AC6" s="110"/>
      <c r="AD6" s="110"/>
      <c r="AE6" s="110"/>
      <c r="AF6" s="1178">
        <f>SUM(AB6:AD6)</f>
        <v>0</v>
      </c>
      <c r="AG6" s="412">
        <v>2</v>
      </c>
      <c r="AH6" s="412">
        <v>1</v>
      </c>
      <c r="AI6" s="412">
        <v>1</v>
      </c>
      <c r="AJ6" s="412">
        <v>2</v>
      </c>
      <c r="AK6" s="1178">
        <f>SUM(AG6:AJ6)</f>
        <v>6</v>
      </c>
      <c r="AL6" s="412">
        <v>2</v>
      </c>
      <c r="AM6" s="412">
        <v>1</v>
      </c>
      <c r="AN6" s="412">
        <v>1</v>
      </c>
      <c r="AO6" s="412">
        <v>2</v>
      </c>
      <c r="AP6" s="1178">
        <f>SUM(AL6:AO6)</f>
        <v>6</v>
      </c>
      <c r="AQ6" s="79">
        <f>SUM(J6,O6,S6,W6,AA6,AF6,AK6,AP6)</f>
        <v>12</v>
      </c>
      <c r="AR6" s="996" t="s">
        <v>532</v>
      </c>
      <c r="AS6" s="1007"/>
    </row>
    <row r="7" spans="1:45" ht="21" customHeight="1" x14ac:dyDescent="0.3">
      <c r="A7" s="51" t="s">
        <v>470</v>
      </c>
      <c r="B7" s="96">
        <v>4129</v>
      </c>
      <c r="C7" s="96"/>
      <c r="D7" s="91" t="s">
        <v>368</v>
      </c>
      <c r="E7" s="91"/>
      <c r="F7" s="496"/>
      <c r="G7" s="496"/>
      <c r="H7" s="496"/>
      <c r="I7" s="496"/>
      <c r="J7" s="1106">
        <f>SUM(F7:I7)</f>
        <v>0</v>
      </c>
      <c r="K7" s="496"/>
      <c r="L7" s="496"/>
      <c r="M7" s="496"/>
      <c r="N7" s="496"/>
      <c r="O7" s="1106"/>
      <c r="P7" s="415">
        <v>2</v>
      </c>
      <c r="Q7" s="415">
        <v>1</v>
      </c>
      <c r="R7" s="415">
        <v>2</v>
      </c>
      <c r="S7" s="911">
        <f>SUM(P7:R7)</f>
        <v>5</v>
      </c>
      <c r="T7" s="121"/>
      <c r="U7" s="121"/>
      <c r="V7" s="121"/>
      <c r="W7" s="707"/>
      <c r="X7" s="1123"/>
      <c r="Y7" s="1123"/>
      <c r="Z7" s="1123"/>
      <c r="AA7" s="707"/>
      <c r="AB7" s="110"/>
      <c r="AC7" s="1140"/>
      <c r="AD7" s="1140"/>
      <c r="AE7" s="1140"/>
      <c r="AF7" s="1178"/>
      <c r="AG7" s="412"/>
      <c r="AH7" s="412"/>
      <c r="AI7" s="412"/>
      <c r="AJ7" s="412"/>
      <c r="AK7" s="1178">
        <f>SUM(AG7:AJ7)</f>
        <v>0</v>
      </c>
      <c r="AL7" s="412"/>
      <c r="AM7" s="412"/>
      <c r="AN7" s="412"/>
      <c r="AO7" s="412"/>
      <c r="AP7" s="1178">
        <f>SUM(AL7:AO7)</f>
        <v>0</v>
      </c>
      <c r="AQ7" s="79">
        <f>SUM(J7,O7,S7,W7,AA7,AF7,AK7,AP7)</f>
        <v>5</v>
      </c>
      <c r="AR7" s="996" t="s">
        <v>532</v>
      </c>
      <c r="AS7" s="1007"/>
    </row>
    <row r="8" spans="1:45" ht="21" customHeight="1" x14ac:dyDescent="0.3">
      <c r="A8" s="51" t="s">
        <v>467</v>
      </c>
      <c r="B8" s="58">
        <v>4130</v>
      </c>
      <c r="C8" s="51" t="s">
        <v>631</v>
      </c>
      <c r="D8" s="185" t="s">
        <v>368</v>
      </c>
      <c r="E8" s="104"/>
      <c r="F8" s="496">
        <v>1</v>
      </c>
      <c r="G8" s="496">
        <v>1</v>
      </c>
      <c r="H8" s="496"/>
      <c r="I8" s="496"/>
      <c r="J8" s="1106">
        <f>SUM(F8:I8)</f>
        <v>2</v>
      </c>
      <c r="K8" s="496">
        <v>2</v>
      </c>
      <c r="L8" s="496">
        <v>1</v>
      </c>
      <c r="M8" s="496"/>
      <c r="N8" s="496"/>
      <c r="O8" s="1106">
        <f>SUM(K8:N8)</f>
        <v>3</v>
      </c>
      <c r="P8" s="415">
        <v>1</v>
      </c>
      <c r="Q8" s="415">
        <v>2</v>
      </c>
      <c r="R8" s="415">
        <v>1</v>
      </c>
      <c r="S8" s="911">
        <f>SUM(P8:R8)</f>
        <v>4</v>
      </c>
      <c r="T8" s="121"/>
      <c r="U8" s="121"/>
      <c r="V8" s="121"/>
      <c r="W8" s="707"/>
      <c r="X8" s="1123"/>
      <c r="Y8" s="1123"/>
      <c r="Z8" s="1123"/>
      <c r="AA8" s="707"/>
      <c r="AB8" s="110">
        <v>1</v>
      </c>
      <c r="AC8" s="110">
        <v>1</v>
      </c>
      <c r="AD8" s="110">
        <v>1</v>
      </c>
      <c r="AE8" s="110">
        <v>1</v>
      </c>
      <c r="AF8" s="1178">
        <f>SUM(AB8:AE8)</f>
        <v>4</v>
      </c>
      <c r="AG8" s="412">
        <v>1</v>
      </c>
      <c r="AH8" s="412">
        <v>3</v>
      </c>
      <c r="AI8" s="412">
        <v>2</v>
      </c>
      <c r="AJ8" s="412">
        <v>1</v>
      </c>
      <c r="AK8" s="1178">
        <f>SUM(AG8:AJ8)</f>
        <v>7</v>
      </c>
      <c r="AL8" s="412">
        <v>1</v>
      </c>
      <c r="AM8" s="412">
        <v>3</v>
      </c>
      <c r="AN8" s="412">
        <v>2</v>
      </c>
      <c r="AO8" s="412">
        <v>1</v>
      </c>
      <c r="AP8" s="1178">
        <f>SUM(AL8:AO8)</f>
        <v>7</v>
      </c>
      <c r="AQ8" s="79">
        <f>SUM(J8,O8,S8,W8,AA8,AF8,AK8,AP8)</f>
        <v>27</v>
      </c>
      <c r="AR8" s="996">
        <v>2</v>
      </c>
      <c r="AS8" s="1285"/>
    </row>
    <row r="9" spans="1:45" ht="21" customHeight="1" x14ac:dyDescent="0.3">
      <c r="A9" s="51" t="s">
        <v>508</v>
      </c>
      <c r="B9" s="58">
        <v>3159</v>
      </c>
      <c r="C9" s="51" t="s">
        <v>531</v>
      </c>
      <c r="D9" s="71" t="s">
        <v>509</v>
      </c>
      <c r="E9" s="103"/>
      <c r="F9" s="496">
        <v>2</v>
      </c>
      <c r="G9" s="496">
        <v>2</v>
      </c>
      <c r="H9" s="496">
        <v>1</v>
      </c>
      <c r="I9" s="496">
        <v>1</v>
      </c>
      <c r="J9" s="1106">
        <f>SUM(F9:I9)</f>
        <v>6</v>
      </c>
      <c r="K9" s="496">
        <v>1</v>
      </c>
      <c r="L9" s="496">
        <v>2</v>
      </c>
      <c r="M9" s="496">
        <v>1</v>
      </c>
      <c r="N9" s="496">
        <v>1</v>
      </c>
      <c r="O9" s="1106">
        <f>SUM(K9:N9)</f>
        <v>5</v>
      </c>
      <c r="P9" s="415">
        <v>3</v>
      </c>
      <c r="Q9" s="415">
        <v>3</v>
      </c>
      <c r="R9" s="415">
        <v>3</v>
      </c>
      <c r="S9" s="911">
        <f>SUM(P9:R9)</f>
        <v>9</v>
      </c>
      <c r="T9" s="121"/>
      <c r="U9" s="121"/>
      <c r="V9" s="121"/>
      <c r="W9" s="707"/>
      <c r="X9" s="1123"/>
      <c r="Y9" s="1123"/>
      <c r="Z9" s="1123"/>
      <c r="AA9" s="707"/>
      <c r="AB9" s="110">
        <v>2</v>
      </c>
      <c r="AC9" s="110">
        <v>2</v>
      </c>
      <c r="AD9" s="110">
        <v>2</v>
      </c>
      <c r="AE9" s="110">
        <v>2</v>
      </c>
      <c r="AF9" s="1178">
        <f>SUM(AB9:AE9)</f>
        <v>8</v>
      </c>
      <c r="AG9" s="412">
        <v>3</v>
      </c>
      <c r="AH9" s="412">
        <v>2</v>
      </c>
      <c r="AI9" s="412">
        <v>3</v>
      </c>
      <c r="AJ9" s="412">
        <v>3</v>
      </c>
      <c r="AK9" s="1178">
        <f>SUM(AG9:AJ9)</f>
        <v>11</v>
      </c>
      <c r="AL9" s="412">
        <v>3</v>
      </c>
      <c r="AM9" s="412">
        <v>2</v>
      </c>
      <c r="AN9" s="412">
        <v>3</v>
      </c>
      <c r="AO9" s="412">
        <v>3</v>
      </c>
      <c r="AP9" s="1178">
        <f>SUM(AL9:AO9)</f>
        <v>11</v>
      </c>
      <c r="AQ9" s="79">
        <f>SUM(J9,O9,S9,W9,AA9,AF9,AK9,AP9)</f>
        <v>50</v>
      </c>
      <c r="AR9" s="829">
        <v>1</v>
      </c>
      <c r="AS9" s="1285"/>
    </row>
    <row r="10" spans="1:45" ht="21" customHeight="1" x14ac:dyDescent="0.3"/>
    <row r="11" spans="1:45" ht="21" customHeight="1" x14ac:dyDescent="0.3">
      <c r="A11" s="47" t="s">
        <v>314</v>
      </c>
    </row>
  </sheetData>
  <sortState xmlns:xlrd2="http://schemas.microsoft.com/office/spreadsheetml/2017/richdata2" ref="A6:AQ9">
    <sortCondition descending="1" ref="AQ6:AQ9"/>
  </sortState>
  <mergeCells count="9">
    <mergeCell ref="AG3:AK3"/>
    <mergeCell ref="AL3:AP3"/>
    <mergeCell ref="F3:J3"/>
    <mergeCell ref="T1:AC1"/>
    <mergeCell ref="P3:R3"/>
    <mergeCell ref="T3:W3"/>
    <mergeCell ref="AB3:AF3"/>
    <mergeCell ref="K3:O3"/>
    <mergeCell ref="X3:AA3"/>
  </mergeCells>
  <phoneticPr fontId="5" type="noConversion"/>
  <pageMargins left="0.5" right="0.5" top="0.5" bottom="0.5" header="0" footer="0"/>
  <pageSetup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I31"/>
  <sheetViews>
    <sheetView zoomScale="80" zoomScaleNormal="80" workbookViewId="0">
      <pane xSplit="1" topLeftCell="B1" activePane="topRight" state="frozen"/>
      <selection activeCell="BS17" sqref="BS17"/>
      <selection pane="topRight" activeCell="A14" sqref="A14:E17"/>
    </sheetView>
  </sheetViews>
  <sheetFormatPr defaultColWidth="9.140625" defaultRowHeight="15" x14ac:dyDescent="0.3"/>
  <cols>
    <col min="1" max="1" width="32.7109375" style="50" customWidth="1"/>
    <col min="2" max="2" width="13.28515625" style="72" customWidth="1"/>
    <col min="3" max="3" width="25.85546875" style="49" customWidth="1"/>
    <col min="4" max="4" width="25.140625" style="72" customWidth="1"/>
    <col min="5" max="5" width="16.5703125" style="72" customWidth="1"/>
    <col min="6" max="9" width="5" style="72" customWidth="1"/>
    <col min="10" max="10" width="5" style="542" customWidth="1"/>
    <col min="11" max="14" width="5" style="72" customWidth="1"/>
    <col min="15" max="15" width="5" style="542" customWidth="1"/>
    <col min="16" max="20" width="5.7109375" style="50" customWidth="1"/>
    <col min="21" max="21" width="5.7109375" style="524" customWidth="1"/>
    <col min="22" max="25" width="5.7109375" style="50" customWidth="1"/>
    <col min="26" max="31" width="5.7109375" style="524" customWidth="1"/>
    <col min="32" max="34" width="5.7109375" style="50" customWidth="1"/>
    <col min="35" max="35" width="5.7109375" style="524" customWidth="1"/>
    <col min="36" max="39" width="5.7109375" style="50" customWidth="1"/>
    <col min="40" max="45" width="5.7109375" style="524" customWidth="1"/>
    <col min="46" max="48" width="5.7109375" style="50" customWidth="1"/>
    <col min="49" max="49" width="5.7109375" style="524" customWidth="1"/>
    <col min="50" max="53" width="5.7109375" style="50" customWidth="1"/>
    <col min="54" max="59" width="5.7109375" style="524" customWidth="1"/>
    <col min="60" max="60" width="8" style="65" customWidth="1"/>
    <col min="61" max="61" width="6.85546875" style="50" customWidth="1"/>
    <col min="62" max="16384" width="9.140625" style="50"/>
  </cols>
  <sheetData>
    <row r="1" spans="1:61" ht="25.5" x14ac:dyDescent="0.45">
      <c r="A1" s="349" t="s">
        <v>625</v>
      </c>
      <c r="B1" s="137"/>
      <c r="C1" s="137"/>
      <c r="D1" s="137"/>
      <c r="E1" s="137"/>
      <c r="F1" s="137"/>
      <c r="G1" s="137"/>
      <c r="H1" s="137"/>
      <c r="I1" s="137"/>
      <c r="J1" s="530"/>
      <c r="K1" s="137"/>
      <c r="L1" s="137"/>
      <c r="M1" s="137"/>
      <c r="N1" s="137"/>
      <c r="O1" s="530"/>
      <c r="S1" s="1513"/>
      <c r="T1" s="1513"/>
      <c r="U1" s="1513"/>
      <c r="V1" s="1513"/>
      <c r="W1" s="217"/>
      <c r="AG1" s="1294"/>
    </row>
    <row r="2" spans="1:61" ht="20.25" x14ac:dyDescent="0.3">
      <c r="A2" s="352" t="s">
        <v>47</v>
      </c>
      <c r="B2" s="142"/>
      <c r="C2" s="142"/>
      <c r="D2" s="142"/>
      <c r="E2" s="142"/>
      <c r="F2" s="52"/>
      <c r="G2" s="52"/>
      <c r="H2" s="52"/>
      <c r="I2" s="52"/>
      <c r="J2" s="531"/>
      <c r="K2" s="52"/>
      <c r="L2" s="52"/>
      <c r="M2" s="52"/>
      <c r="N2" s="52"/>
      <c r="O2" s="531"/>
      <c r="S2" s="49"/>
      <c r="T2" s="49"/>
      <c r="U2" s="525"/>
    </row>
    <row r="3" spans="1:61" x14ac:dyDescent="0.3">
      <c r="B3" s="70"/>
      <c r="C3" s="52"/>
      <c r="D3" s="70"/>
      <c r="E3" s="70"/>
      <c r="F3" s="1629" t="s">
        <v>626</v>
      </c>
      <c r="G3" s="1627"/>
      <c r="H3" s="1627"/>
      <c r="I3" s="1627"/>
      <c r="J3" s="1630"/>
      <c r="K3" s="1626" t="s">
        <v>626</v>
      </c>
      <c r="L3" s="1627"/>
      <c r="M3" s="1627"/>
      <c r="N3" s="1627"/>
      <c r="O3" s="1628"/>
      <c r="P3" s="1631" t="s">
        <v>627</v>
      </c>
      <c r="Q3" s="1632"/>
      <c r="R3" s="1632"/>
      <c r="S3" s="1632"/>
      <c r="T3" s="1632"/>
      <c r="U3" s="1633"/>
      <c r="V3" s="1614" t="s">
        <v>226</v>
      </c>
      <c r="W3" s="1615"/>
      <c r="X3" s="1615"/>
      <c r="Y3" s="1615"/>
      <c r="Z3" s="1616"/>
      <c r="AA3" s="1611" t="s">
        <v>226</v>
      </c>
      <c r="AB3" s="1612"/>
      <c r="AC3" s="1612"/>
      <c r="AD3" s="1612"/>
      <c r="AE3" s="1613"/>
      <c r="AF3" s="1617" t="s">
        <v>224</v>
      </c>
      <c r="AG3" s="1618"/>
      <c r="AH3" s="1297"/>
      <c r="AI3" s="1304"/>
      <c r="AJ3" s="1620" t="s">
        <v>259</v>
      </c>
      <c r="AK3" s="1621"/>
      <c r="AL3" s="1621"/>
      <c r="AM3" s="1621"/>
      <c r="AN3" s="1622"/>
      <c r="AO3" s="1620" t="s">
        <v>259</v>
      </c>
      <c r="AP3" s="1621"/>
      <c r="AQ3" s="1621"/>
      <c r="AR3" s="1621"/>
      <c r="AS3" s="1622"/>
      <c r="AT3" s="1623" t="s">
        <v>285</v>
      </c>
      <c r="AU3" s="1624"/>
      <c r="AV3" s="1625"/>
      <c r="AW3" s="1305"/>
      <c r="AX3" s="1611" t="s">
        <v>226</v>
      </c>
      <c r="AY3" s="1612"/>
      <c r="AZ3" s="1612"/>
      <c r="BA3" s="1612"/>
      <c r="BB3" s="1613"/>
      <c r="BC3" s="1619" t="s">
        <v>226</v>
      </c>
      <c r="BD3" s="1619"/>
      <c r="BE3" s="1619"/>
      <c r="BF3" s="1619"/>
      <c r="BG3" s="1619"/>
    </row>
    <row r="4" spans="1:61" ht="159" customHeight="1" x14ac:dyDescent="0.3">
      <c r="A4" s="70" t="s">
        <v>16</v>
      </c>
      <c r="B4" s="52" t="s">
        <v>17</v>
      </c>
      <c r="C4" s="52" t="s">
        <v>147</v>
      </c>
      <c r="D4" s="70" t="s">
        <v>18</v>
      </c>
      <c r="E4" s="51" t="s">
        <v>68</v>
      </c>
      <c r="F4" s="515" t="s">
        <v>82</v>
      </c>
      <c r="G4" s="516" t="s">
        <v>81</v>
      </c>
      <c r="H4" s="516" t="s">
        <v>39</v>
      </c>
      <c r="I4" s="516" t="s">
        <v>132</v>
      </c>
      <c r="J4" s="718" t="s">
        <v>304</v>
      </c>
      <c r="K4" s="589" t="s">
        <v>82</v>
      </c>
      <c r="L4" s="477" t="s">
        <v>81</v>
      </c>
      <c r="M4" s="477" t="s">
        <v>39</v>
      </c>
      <c r="N4" s="477" t="s">
        <v>132</v>
      </c>
      <c r="O4" s="718" t="s">
        <v>304</v>
      </c>
      <c r="P4" s="388" t="s">
        <v>82</v>
      </c>
      <c r="Q4" s="388" t="s">
        <v>104</v>
      </c>
      <c r="R4" s="388" t="s">
        <v>103</v>
      </c>
      <c r="S4" s="388" t="s">
        <v>81</v>
      </c>
      <c r="T4" s="388" t="s">
        <v>232</v>
      </c>
      <c r="U4" s="983" t="s">
        <v>304</v>
      </c>
      <c r="V4" s="115" t="s">
        <v>82</v>
      </c>
      <c r="W4" s="367" t="s">
        <v>566</v>
      </c>
      <c r="X4" s="115" t="s">
        <v>39</v>
      </c>
      <c r="Y4" s="115" t="s">
        <v>132</v>
      </c>
      <c r="Z4" s="703" t="s">
        <v>304</v>
      </c>
      <c r="AA4" s="519" t="s">
        <v>82</v>
      </c>
      <c r="AB4" s="367" t="s">
        <v>566</v>
      </c>
      <c r="AC4" s="520" t="s">
        <v>39</v>
      </c>
      <c r="AD4" s="520" t="s">
        <v>132</v>
      </c>
      <c r="AE4" s="701" t="s">
        <v>304</v>
      </c>
      <c r="AF4" s="509" t="s">
        <v>82</v>
      </c>
      <c r="AG4" s="509" t="s">
        <v>39</v>
      </c>
      <c r="AH4" s="509" t="s">
        <v>132</v>
      </c>
      <c r="AI4" s="892" t="s">
        <v>304</v>
      </c>
      <c r="AJ4" s="382" t="s">
        <v>82</v>
      </c>
      <c r="AK4" s="382" t="s">
        <v>81</v>
      </c>
      <c r="AL4" s="382" t="s">
        <v>39</v>
      </c>
      <c r="AM4" s="382" t="s">
        <v>132</v>
      </c>
      <c r="AN4" s="741" t="s">
        <v>304</v>
      </c>
      <c r="AO4" s="380" t="s">
        <v>82</v>
      </c>
      <c r="AP4" s="915" t="s">
        <v>81</v>
      </c>
      <c r="AQ4" s="915" t="s">
        <v>39</v>
      </c>
      <c r="AR4" s="915" t="s">
        <v>132</v>
      </c>
      <c r="AS4" s="902" t="s">
        <v>304</v>
      </c>
      <c r="AT4" s="517" t="s">
        <v>82</v>
      </c>
      <c r="AU4" s="518" t="s">
        <v>39</v>
      </c>
      <c r="AV4" s="518" t="s">
        <v>132</v>
      </c>
      <c r="AW4" s="769" t="s">
        <v>304</v>
      </c>
      <c r="AX4" s="519" t="s">
        <v>82</v>
      </c>
      <c r="AY4" s="520" t="s">
        <v>608</v>
      </c>
      <c r="AZ4" s="520" t="s">
        <v>39</v>
      </c>
      <c r="BA4" s="520" t="s">
        <v>132</v>
      </c>
      <c r="BB4" s="769" t="s">
        <v>304</v>
      </c>
      <c r="BC4" s="519" t="s">
        <v>82</v>
      </c>
      <c r="BD4" s="520" t="s">
        <v>608</v>
      </c>
      <c r="BE4" s="520" t="s">
        <v>39</v>
      </c>
      <c r="BF4" s="520" t="s">
        <v>132</v>
      </c>
      <c r="BG4" s="769" t="s">
        <v>304</v>
      </c>
      <c r="BH4" s="101" t="s">
        <v>20</v>
      </c>
      <c r="BI4" s="50" t="s">
        <v>424</v>
      </c>
    </row>
    <row r="5" spans="1:61" ht="20.100000000000001" customHeight="1" x14ac:dyDescent="0.3">
      <c r="A5" s="71" t="s">
        <v>643</v>
      </c>
      <c r="B5" s="96">
        <v>3230</v>
      </c>
      <c r="C5" s="71" t="s">
        <v>195</v>
      </c>
      <c r="D5" s="71" t="s">
        <v>644</v>
      </c>
      <c r="E5" s="64" t="s">
        <v>267</v>
      </c>
      <c r="F5" s="407"/>
      <c r="G5" s="407"/>
      <c r="H5" s="407">
        <v>2</v>
      </c>
      <c r="I5" s="407"/>
      <c r="J5" s="629">
        <f t="shared" ref="J5:J9" si="0">SUM(F5:I5)</f>
        <v>2</v>
      </c>
      <c r="K5" s="407"/>
      <c r="L5" s="407"/>
      <c r="M5" s="407">
        <v>2</v>
      </c>
      <c r="N5" s="407"/>
      <c r="O5" s="629">
        <f>SUM(K5:N5)</f>
        <v>2</v>
      </c>
      <c r="P5" s="415"/>
      <c r="Q5" s="415"/>
      <c r="R5" s="415"/>
      <c r="S5" s="415"/>
      <c r="T5" s="415"/>
      <c r="U5" s="926">
        <f>SUM(P5:T5)</f>
        <v>0</v>
      </c>
      <c r="V5" s="121"/>
      <c r="W5" s="121"/>
      <c r="X5" s="121"/>
      <c r="Y5" s="121"/>
      <c r="Z5" s="707">
        <f>SUM(V5:Y5)</f>
        <v>0</v>
      </c>
      <c r="AA5" s="121"/>
      <c r="AB5" s="121"/>
      <c r="AC5" s="121"/>
      <c r="AD5" s="121"/>
      <c r="AE5" s="707">
        <f>SUM(AA5:AD5)</f>
        <v>0</v>
      </c>
      <c r="AF5" s="110"/>
      <c r="AG5" s="110">
        <v>2</v>
      </c>
      <c r="AH5" s="110">
        <v>1</v>
      </c>
      <c r="AI5" s="911">
        <f>SUM(AF5:AH5)</f>
        <v>3</v>
      </c>
      <c r="AJ5" s="412"/>
      <c r="AK5" s="412"/>
      <c r="AL5" s="412"/>
      <c r="AM5" s="412"/>
      <c r="AN5" s="750">
        <f t="shared" ref="AN5:AN11" si="1">SUM(AJ5:AM5)</f>
        <v>0</v>
      </c>
      <c r="AO5" s="412"/>
      <c r="AP5" s="412"/>
      <c r="AQ5" s="412"/>
      <c r="AR5" s="412"/>
      <c r="AS5" s="750">
        <f>SUM(AO5:AR5)</f>
        <v>0</v>
      </c>
      <c r="AT5" s="1104"/>
      <c r="AU5" s="1104"/>
      <c r="AV5" s="1104"/>
      <c r="AW5" s="1105"/>
      <c r="AX5" s="121"/>
      <c r="AY5" s="121"/>
      <c r="AZ5" s="121"/>
      <c r="BA5" s="121"/>
      <c r="BB5" s="1105">
        <f>SUM(AX5:BA5)</f>
        <v>0</v>
      </c>
      <c r="BC5" s="121"/>
      <c r="BD5" s="121"/>
      <c r="BE5" s="121"/>
      <c r="BF5" s="121"/>
      <c r="BG5" s="1105">
        <f>SUM(BC5:BF5)</f>
        <v>0</v>
      </c>
      <c r="BH5" s="79">
        <f t="shared" ref="BH5:BH8" si="2">SUM(J5,O5,Z5,AE5,AN5,AS5,AW5,BB5,BG5,U5,AI5)</f>
        <v>7</v>
      </c>
      <c r="BI5" s="996">
        <v>1</v>
      </c>
    </row>
    <row r="6" spans="1:61" s="49" customFormat="1" ht="20.100000000000001" customHeight="1" x14ac:dyDescent="0.3">
      <c r="A6" s="186" t="s">
        <v>636</v>
      </c>
      <c r="B6" s="193">
        <v>3181</v>
      </c>
      <c r="C6" s="104" t="s">
        <v>638</v>
      </c>
      <c r="D6" s="104" t="s">
        <v>639</v>
      </c>
      <c r="E6" s="64" t="s">
        <v>267</v>
      </c>
      <c r="F6" s="496"/>
      <c r="G6" s="496"/>
      <c r="H6" s="496">
        <v>1</v>
      </c>
      <c r="I6" s="496">
        <v>2</v>
      </c>
      <c r="J6" s="1106">
        <f t="shared" si="0"/>
        <v>3</v>
      </c>
      <c r="K6" s="408"/>
      <c r="L6" s="408"/>
      <c r="M6" s="408">
        <v>1</v>
      </c>
      <c r="N6" s="408">
        <v>2</v>
      </c>
      <c r="O6" s="629">
        <f t="shared" ref="O6:O15" si="3">SUM(K6:N6)</f>
        <v>3</v>
      </c>
      <c r="P6" s="415"/>
      <c r="Q6" s="415"/>
      <c r="R6" s="415"/>
      <c r="S6" s="415"/>
      <c r="T6" s="415"/>
      <c r="U6" s="926">
        <f>SUM(P6:T6)</f>
        <v>0</v>
      </c>
      <c r="V6" s="121"/>
      <c r="W6" s="121"/>
      <c r="X6" s="121"/>
      <c r="Y6" s="121"/>
      <c r="Z6" s="707">
        <f>SUM(V6:Y6)</f>
        <v>0</v>
      </c>
      <c r="AA6" s="121"/>
      <c r="AB6" s="121"/>
      <c r="AC6" s="121"/>
      <c r="AD6" s="121"/>
      <c r="AE6" s="707">
        <f>SUM(AA6:AD6)</f>
        <v>0</v>
      </c>
      <c r="AF6" s="110"/>
      <c r="AG6" s="110"/>
      <c r="AH6" s="110"/>
      <c r="AI6" s="911">
        <f>SUM(AF6:AH6)</f>
        <v>0</v>
      </c>
      <c r="AJ6" s="412"/>
      <c r="AK6" s="412"/>
      <c r="AL6" s="412"/>
      <c r="AM6" s="412"/>
      <c r="AN6" s="1107">
        <f t="shared" si="1"/>
        <v>0</v>
      </c>
      <c r="AO6" s="461"/>
      <c r="AP6" s="461"/>
      <c r="AQ6" s="461"/>
      <c r="AR6" s="461"/>
      <c r="AS6" s="1108">
        <f t="shared" ref="AS6:AS11" si="4">SUM(AO6:AR6)</f>
        <v>0</v>
      </c>
      <c r="AT6" s="1109"/>
      <c r="AU6" s="1110"/>
      <c r="AV6" s="1110"/>
      <c r="AW6" s="1111"/>
      <c r="AX6" s="121"/>
      <c r="AY6" s="121"/>
      <c r="AZ6" s="121"/>
      <c r="BA6" s="121"/>
      <c r="BB6" s="1111">
        <f>SUM(AX6:BA6)</f>
        <v>0</v>
      </c>
      <c r="BC6" s="121"/>
      <c r="BD6" s="121"/>
      <c r="BE6" s="121"/>
      <c r="BF6" s="121"/>
      <c r="BG6" s="1111">
        <f>SUM(BC6:BF6)</f>
        <v>0</v>
      </c>
      <c r="BH6" s="79">
        <f t="shared" si="2"/>
        <v>6</v>
      </c>
      <c r="BI6" s="996" t="s">
        <v>532</v>
      </c>
    </row>
    <row r="7" spans="1:61" s="49" customFormat="1" ht="20.100000000000001" customHeight="1" x14ac:dyDescent="0.3">
      <c r="A7" s="186" t="s">
        <v>515</v>
      </c>
      <c r="B7" s="193">
        <v>3170</v>
      </c>
      <c r="C7" s="187" t="s">
        <v>542</v>
      </c>
      <c r="D7" s="187" t="s">
        <v>37</v>
      </c>
      <c r="E7" s="64" t="s">
        <v>267</v>
      </c>
      <c r="F7" s="496"/>
      <c r="G7" s="496"/>
      <c r="H7" s="496"/>
      <c r="I7" s="496"/>
      <c r="J7" s="1106">
        <f t="shared" si="0"/>
        <v>0</v>
      </c>
      <c r="K7" s="408"/>
      <c r="L7" s="408"/>
      <c r="M7" s="408"/>
      <c r="N7" s="408"/>
      <c r="O7" s="629">
        <f t="shared" si="3"/>
        <v>0</v>
      </c>
      <c r="P7" s="415"/>
      <c r="Q7" s="415"/>
      <c r="R7" s="415"/>
      <c r="S7" s="415"/>
      <c r="T7" s="415"/>
      <c r="U7" s="926">
        <f>SUM(P7:T7)</f>
        <v>0</v>
      </c>
      <c r="V7" s="121"/>
      <c r="W7" s="121"/>
      <c r="X7" s="121"/>
      <c r="Y7" s="121"/>
      <c r="Z7" s="707"/>
      <c r="AA7" s="121"/>
      <c r="AB7" s="121"/>
      <c r="AC7" s="121"/>
      <c r="AD7" s="121"/>
      <c r="AE7" s="707"/>
      <c r="AF7" s="110">
        <v>2</v>
      </c>
      <c r="AG7" s="110">
        <v>1</v>
      </c>
      <c r="AH7" s="110">
        <v>2</v>
      </c>
      <c r="AI7" s="911">
        <f>SUM(AF7:AH7)</f>
        <v>5</v>
      </c>
      <c r="AJ7" s="412"/>
      <c r="AK7" s="412"/>
      <c r="AL7" s="412"/>
      <c r="AM7" s="412"/>
      <c r="AN7" s="1107">
        <f t="shared" si="1"/>
        <v>0</v>
      </c>
      <c r="AO7" s="461"/>
      <c r="AP7" s="461"/>
      <c r="AQ7" s="461"/>
      <c r="AR7" s="461"/>
      <c r="AS7" s="1108">
        <f t="shared" si="4"/>
        <v>0</v>
      </c>
      <c r="AT7" s="1109"/>
      <c r="AU7" s="1110"/>
      <c r="AV7" s="1110"/>
      <c r="AW7" s="1111"/>
      <c r="AX7" s="121"/>
      <c r="AY7" s="121"/>
      <c r="AZ7" s="121"/>
      <c r="BA7" s="121"/>
      <c r="BB7" s="1111"/>
      <c r="BC7" s="121"/>
      <c r="BD7" s="121"/>
      <c r="BE7" s="121"/>
      <c r="BF7" s="121"/>
      <c r="BG7" s="1111"/>
      <c r="BH7" s="79">
        <f t="shared" si="2"/>
        <v>5</v>
      </c>
      <c r="BI7" s="996" t="s">
        <v>532</v>
      </c>
    </row>
    <row r="8" spans="1:61" s="49" customFormat="1" ht="20.100000000000001" customHeight="1" x14ac:dyDescent="0.3">
      <c r="A8" s="82"/>
      <c r="B8" s="147"/>
      <c r="C8" s="71"/>
      <c r="D8" s="71"/>
      <c r="E8" s="64"/>
      <c r="F8" s="496"/>
      <c r="G8" s="496"/>
      <c r="H8" s="496"/>
      <c r="I8" s="496"/>
      <c r="J8" s="1106">
        <f t="shared" si="0"/>
        <v>0</v>
      </c>
      <c r="K8" s="408"/>
      <c r="L8" s="408"/>
      <c r="M8" s="408"/>
      <c r="N8" s="408"/>
      <c r="O8" s="629">
        <f t="shared" si="3"/>
        <v>0</v>
      </c>
      <c r="P8" s="415"/>
      <c r="Q8" s="415"/>
      <c r="R8" s="415"/>
      <c r="S8" s="415"/>
      <c r="T8" s="415"/>
      <c r="U8" s="926"/>
      <c r="V8" s="121"/>
      <c r="W8" s="121"/>
      <c r="X8" s="121"/>
      <c r="Y8" s="121"/>
      <c r="Z8" s="707"/>
      <c r="AA8" s="121"/>
      <c r="AB8" s="121"/>
      <c r="AC8" s="121"/>
      <c r="AD8" s="121"/>
      <c r="AE8" s="707"/>
      <c r="AF8" s="110"/>
      <c r="AG8" s="110"/>
      <c r="AH8" s="110"/>
      <c r="AI8" s="911">
        <f t="shared" ref="AI8:AI13" si="5">SUM(AF8:AH8)</f>
        <v>0</v>
      </c>
      <c r="AJ8" s="412"/>
      <c r="AK8" s="412"/>
      <c r="AL8" s="412"/>
      <c r="AM8" s="412"/>
      <c r="AN8" s="1107">
        <f t="shared" si="1"/>
        <v>0</v>
      </c>
      <c r="AO8" s="461"/>
      <c r="AP8" s="461"/>
      <c r="AQ8" s="461"/>
      <c r="AR8" s="461"/>
      <c r="AS8" s="1108">
        <f t="shared" si="4"/>
        <v>0</v>
      </c>
      <c r="AT8" s="1109"/>
      <c r="AU8" s="1110"/>
      <c r="AV8" s="1110"/>
      <c r="AW8" s="1111"/>
      <c r="AX8" s="121"/>
      <c r="AY8" s="121"/>
      <c r="AZ8" s="121"/>
      <c r="BA8" s="121"/>
      <c r="BB8" s="1111"/>
      <c r="BC8" s="121"/>
      <c r="BD8" s="121"/>
      <c r="BE8" s="121"/>
      <c r="BF8" s="121"/>
      <c r="BG8" s="1111"/>
      <c r="BH8" s="79">
        <f t="shared" si="2"/>
        <v>0</v>
      </c>
      <c r="BI8" s="996"/>
    </row>
    <row r="9" spans="1:61" s="49" customFormat="1" ht="19.5" customHeight="1" x14ac:dyDescent="0.3">
      <c r="A9" s="919"/>
      <c r="B9" s="920"/>
      <c r="C9" s="844"/>
      <c r="D9" s="186"/>
      <c r="E9" s="64"/>
      <c r="F9" s="496"/>
      <c r="G9" s="496"/>
      <c r="H9" s="496"/>
      <c r="I9" s="496"/>
      <c r="J9" s="1106">
        <f t="shared" si="0"/>
        <v>0</v>
      </c>
      <c r="K9" s="408"/>
      <c r="L9" s="408"/>
      <c r="M9" s="408"/>
      <c r="N9" s="408"/>
      <c r="O9" s="629">
        <f t="shared" si="3"/>
        <v>0</v>
      </c>
      <c r="P9" s="415"/>
      <c r="Q9" s="415"/>
      <c r="R9" s="415"/>
      <c r="S9" s="415"/>
      <c r="T9" s="415"/>
      <c r="U9" s="926">
        <f>SUM(P9:T9)</f>
        <v>0</v>
      </c>
      <c r="V9" s="121"/>
      <c r="W9" s="121"/>
      <c r="X9" s="121"/>
      <c r="Y9" s="121"/>
      <c r="Z9" s="707">
        <f>SUM(V9:Y9)</f>
        <v>0</v>
      </c>
      <c r="AA9" s="121"/>
      <c r="AB9" s="121"/>
      <c r="AC9" s="121"/>
      <c r="AD9" s="121"/>
      <c r="AE9" s="707">
        <f>SUM(AA9:AD9)</f>
        <v>0</v>
      </c>
      <c r="AF9" s="110"/>
      <c r="AG9" s="110"/>
      <c r="AH9" s="110"/>
      <c r="AI9" s="911">
        <f t="shared" si="5"/>
        <v>0</v>
      </c>
      <c r="AJ9" s="412"/>
      <c r="AK9" s="412"/>
      <c r="AL9" s="412"/>
      <c r="AM9" s="412"/>
      <c r="AN9" s="1107">
        <f t="shared" si="1"/>
        <v>0</v>
      </c>
      <c r="AO9" s="461"/>
      <c r="AP9" s="461"/>
      <c r="AQ9" s="461"/>
      <c r="AR9" s="461"/>
      <c r="AS9" s="1108">
        <f t="shared" si="4"/>
        <v>0</v>
      </c>
      <c r="AT9" s="1109"/>
      <c r="AU9" s="1110"/>
      <c r="AV9" s="1110"/>
      <c r="AW9" s="1111"/>
      <c r="AX9" s="121"/>
      <c r="AY9" s="121"/>
      <c r="AZ9" s="121"/>
      <c r="BA9" s="121"/>
      <c r="BB9" s="1111">
        <f>SUM(AX9:BA9)</f>
        <v>0</v>
      </c>
      <c r="BC9" s="121"/>
      <c r="BD9" s="121"/>
      <c r="BE9" s="121"/>
      <c r="BF9" s="121"/>
      <c r="BG9" s="1111">
        <f>SUM(BC9:BF9)</f>
        <v>0</v>
      </c>
      <c r="BH9" s="79">
        <f>SUM(J9,O9,Z9,AE9,AN9,AS9,AW9,BB9,BG9,U9,AI9)</f>
        <v>0</v>
      </c>
      <c r="BI9" s="996"/>
    </row>
    <row r="10" spans="1:61" s="49" customFormat="1" ht="19.5" customHeight="1" x14ac:dyDescent="0.3">
      <c r="A10" s="63"/>
      <c r="B10" s="260"/>
      <c r="C10" s="844"/>
      <c r="D10" s="186"/>
      <c r="E10" s="64"/>
      <c r="F10" s="496"/>
      <c r="G10" s="496"/>
      <c r="H10" s="496"/>
      <c r="I10" s="496"/>
      <c r="J10" s="1106">
        <f>SUM(F10:I10)</f>
        <v>0</v>
      </c>
      <c r="K10" s="408"/>
      <c r="L10" s="408"/>
      <c r="M10" s="408"/>
      <c r="N10" s="408"/>
      <c r="O10" s="629">
        <f t="shared" si="3"/>
        <v>0</v>
      </c>
      <c r="P10" s="415"/>
      <c r="Q10" s="415"/>
      <c r="R10" s="415"/>
      <c r="S10" s="415"/>
      <c r="T10" s="415"/>
      <c r="U10" s="926">
        <f>SUM(P10:T10)</f>
        <v>0</v>
      </c>
      <c r="V10" s="121"/>
      <c r="W10" s="121"/>
      <c r="X10" s="121"/>
      <c r="Y10" s="121"/>
      <c r="Z10" s="707">
        <f>SUM(V10:Y10)</f>
        <v>0</v>
      </c>
      <c r="AA10" s="121"/>
      <c r="AB10" s="121"/>
      <c r="AC10" s="121"/>
      <c r="AD10" s="121"/>
      <c r="AE10" s="707">
        <f>SUM(AA10:AD10)</f>
        <v>0</v>
      </c>
      <c r="AF10" s="110"/>
      <c r="AG10" s="110"/>
      <c r="AH10" s="110"/>
      <c r="AI10" s="911">
        <f t="shared" si="5"/>
        <v>0</v>
      </c>
      <c r="AJ10" s="412"/>
      <c r="AK10" s="412"/>
      <c r="AL10" s="412"/>
      <c r="AM10" s="412"/>
      <c r="AN10" s="1107">
        <f t="shared" si="1"/>
        <v>0</v>
      </c>
      <c r="AO10" s="461"/>
      <c r="AP10" s="461"/>
      <c r="AQ10" s="461"/>
      <c r="AR10" s="461"/>
      <c r="AS10" s="1108">
        <f t="shared" si="4"/>
        <v>0</v>
      </c>
      <c r="AT10" s="1109"/>
      <c r="AU10" s="1110"/>
      <c r="AV10" s="1110"/>
      <c r="AW10" s="1111"/>
      <c r="AX10" s="121"/>
      <c r="AY10" s="121"/>
      <c r="AZ10" s="121"/>
      <c r="BA10" s="121"/>
      <c r="BB10" s="1111">
        <f>SUM(AX10:BA10)</f>
        <v>0</v>
      </c>
      <c r="BC10" s="121"/>
      <c r="BD10" s="121"/>
      <c r="BE10" s="121"/>
      <c r="BF10" s="121"/>
      <c r="BG10" s="1111">
        <f>SUM(BC10:BF10)</f>
        <v>0</v>
      </c>
      <c r="BH10" s="79">
        <f t="shared" ref="BH10:BH20" si="6">SUM(J10,O10,Z10,AE10,AN10,AS10,AW10,BB10,BG10,U10,AI10)</f>
        <v>0</v>
      </c>
      <c r="BI10" s="996"/>
    </row>
    <row r="11" spans="1:61" s="49" customFormat="1" ht="19.5" customHeight="1" x14ac:dyDescent="0.3">
      <c r="A11" s="63"/>
      <c r="B11" s="260"/>
      <c r="C11" s="844"/>
      <c r="D11" s="844"/>
      <c r="E11" s="64"/>
      <c r="F11" s="496"/>
      <c r="G11" s="496"/>
      <c r="H11" s="496"/>
      <c r="I11" s="496"/>
      <c r="J11" s="1106">
        <f>SUM(F11:I11)</f>
        <v>0</v>
      </c>
      <c r="K11" s="408"/>
      <c r="L11" s="408"/>
      <c r="M11" s="408"/>
      <c r="N11" s="408"/>
      <c r="O11" s="629">
        <f t="shared" si="3"/>
        <v>0</v>
      </c>
      <c r="P11" s="415"/>
      <c r="Q11" s="415"/>
      <c r="R11" s="415"/>
      <c r="S11" s="415"/>
      <c r="T11" s="415"/>
      <c r="U11" s="926"/>
      <c r="V11" s="121"/>
      <c r="W11" s="121"/>
      <c r="X11" s="121"/>
      <c r="Y11" s="121"/>
      <c r="Z11" s="707">
        <f>SUM(V11:Y11)</f>
        <v>0</v>
      </c>
      <c r="AA11" s="121"/>
      <c r="AB11" s="121"/>
      <c r="AC11" s="121"/>
      <c r="AD11" s="121"/>
      <c r="AE11" s="707">
        <f>SUM(AA11:AD11)</f>
        <v>0</v>
      </c>
      <c r="AF11" s="110"/>
      <c r="AG11" s="110"/>
      <c r="AH11" s="110"/>
      <c r="AI11" s="911">
        <f t="shared" si="5"/>
        <v>0</v>
      </c>
      <c r="AJ11" s="412"/>
      <c r="AK11" s="412"/>
      <c r="AL11" s="412"/>
      <c r="AM11" s="412"/>
      <c r="AN11" s="1107">
        <f t="shared" si="1"/>
        <v>0</v>
      </c>
      <c r="AO11" s="461"/>
      <c r="AP11" s="461"/>
      <c r="AQ11" s="461"/>
      <c r="AR11" s="461"/>
      <c r="AS11" s="1108">
        <f t="shared" si="4"/>
        <v>0</v>
      </c>
      <c r="AT11" s="1109"/>
      <c r="AU11" s="1110"/>
      <c r="AV11" s="1110"/>
      <c r="AW11" s="1111"/>
      <c r="AX11" s="121"/>
      <c r="AY11" s="121"/>
      <c r="AZ11" s="121"/>
      <c r="BA11" s="121"/>
      <c r="BB11" s="1111">
        <f>SUM(AX11:BA11)</f>
        <v>0</v>
      </c>
      <c r="BC11" s="121"/>
      <c r="BD11" s="121"/>
      <c r="BE11" s="121"/>
      <c r="BF11" s="121"/>
      <c r="BG11" s="1111">
        <f>SUM(BC11:BF11)</f>
        <v>0</v>
      </c>
      <c r="BH11" s="79">
        <f t="shared" si="6"/>
        <v>0</v>
      </c>
      <c r="BI11" s="996"/>
    </row>
    <row r="12" spans="1:61" ht="20.100000000000001" customHeight="1" x14ac:dyDescent="0.3">
      <c r="A12" s="71"/>
      <c r="B12" s="58"/>
      <c r="C12" s="104"/>
      <c r="D12" s="82"/>
      <c r="E12" s="64"/>
      <c r="F12" s="496"/>
      <c r="G12" s="496"/>
      <c r="H12" s="496"/>
      <c r="I12" s="496"/>
      <c r="J12" s="1106">
        <f>SUM(F12:I12)</f>
        <v>0</v>
      </c>
      <c r="K12" s="408"/>
      <c r="L12" s="408"/>
      <c r="M12" s="408"/>
      <c r="N12" s="408"/>
      <c r="O12" s="629">
        <f t="shared" si="3"/>
        <v>0</v>
      </c>
      <c r="P12" s="1112"/>
      <c r="Q12" s="1112"/>
      <c r="R12" s="1112"/>
      <c r="S12" s="1112"/>
      <c r="T12" s="1112"/>
      <c r="U12" s="912">
        <f>SUM(P12:T12)</f>
        <v>0</v>
      </c>
      <c r="V12" s="604"/>
      <c r="W12" s="604"/>
      <c r="X12" s="604"/>
      <c r="Y12" s="604"/>
      <c r="Z12" s="1113">
        <f>SUM(V12:Y12)</f>
        <v>0</v>
      </c>
      <c r="AA12" s="604"/>
      <c r="AB12" s="604"/>
      <c r="AC12" s="604"/>
      <c r="AD12" s="604"/>
      <c r="AE12" s="1113">
        <f>SUM(AA12:AD12)</f>
        <v>0</v>
      </c>
      <c r="AF12" s="205"/>
      <c r="AG12" s="205"/>
      <c r="AH12" s="205"/>
      <c r="AI12" s="1108">
        <f t="shared" si="5"/>
        <v>0</v>
      </c>
      <c r="AJ12" s="461"/>
      <c r="AK12" s="461"/>
      <c r="AL12" s="461"/>
      <c r="AM12" s="461"/>
      <c r="AN12" s="1107">
        <f>SUM(AJ12:AM12)</f>
        <v>0</v>
      </c>
      <c r="AO12" s="461"/>
      <c r="AP12" s="461"/>
      <c r="AQ12" s="461"/>
      <c r="AR12" s="461"/>
      <c r="AS12" s="1108">
        <f>SUM(AO12:AR12)</f>
        <v>0</v>
      </c>
      <c r="AT12" s="1109"/>
      <c r="AU12" s="1110"/>
      <c r="AV12" s="1110"/>
      <c r="AW12" s="1111"/>
      <c r="AX12" s="604"/>
      <c r="AY12" s="604"/>
      <c r="AZ12" s="604"/>
      <c r="BA12" s="604"/>
      <c r="BB12" s="1111">
        <f>SUM(AX12:BA12)</f>
        <v>0</v>
      </c>
      <c r="BC12" s="604"/>
      <c r="BD12" s="604"/>
      <c r="BE12" s="604"/>
      <c r="BF12" s="604"/>
      <c r="BG12" s="1111">
        <f>SUM(BC12:BF12)</f>
        <v>0</v>
      </c>
      <c r="BH12" s="79">
        <f t="shared" si="6"/>
        <v>0</v>
      </c>
      <c r="BI12" s="996"/>
    </row>
    <row r="13" spans="1:61" ht="20.100000000000001" customHeight="1" x14ac:dyDescent="0.3">
      <c r="A13" s="51"/>
      <c r="B13" s="58"/>
      <c r="C13" s="91"/>
      <c r="D13" s="261"/>
      <c r="E13" s="64"/>
      <c r="F13" s="496"/>
      <c r="G13" s="496"/>
      <c r="H13" s="496"/>
      <c r="I13" s="496"/>
      <c r="J13" s="1106">
        <f>SUM(F13:I13)</f>
        <v>0</v>
      </c>
      <c r="K13" s="408"/>
      <c r="L13" s="408"/>
      <c r="M13" s="408"/>
      <c r="N13" s="408"/>
      <c r="O13" s="629">
        <f t="shared" si="3"/>
        <v>0</v>
      </c>
      <c r="P13" s="1290"/>
      <c r="Q13" s="1290"/>
      <c r="R13" s="1290"/>
      <c r="S13" s="1290"/>
      <c r="T13" s="1290"/>
      <c r="U13" s="912">
        <f>SUM(P13:T13)</f>
        <v>0</v>
      </c>
      <c r="V13" s="604"/>
      <c r="W13" s="604"/>
      <c r="X13" s="604"/>
      <c r="Y13" s="604"/>
      <c r="Z13" s="1113">
        <f>SUM(V13:Y13)</f>
        <v>0</v>
      </c>
      <c r="AA13" s="604"/>
      <c r="AB13" s="604"/>
      <c r="AC13" s="604"/>
      <c r="AD13" s="604"/>
      <c r="AE13" s="1113">
        <f>SUM(AA13:AD13)</f>
        <v>0</v>
      </c>
      <c r="AF13" s="205"/>
      <c r="AG13" s="205"/>
      <c r="AH13" s="205"/>
      <c r="AI13" s="1108">
        <f t="shared" si="5"/>
        <v>0</v>
      </c>
      <c r="AJ13" s="461"/>
      <c r="AK13" s="461"/>
      <c r="AL13" s="461"/>
      <c r="AM13" s="461"/>
      <c r="AN13" s="1107">
        <f>SUM(AJ13:AM13)</f>
        <v>0</v>
      </c>
      <c r="AO13" s="461"/>
      <c r="AP13" s="461"/>
      <c r="AQ13" s="461"/>
      <c r="AR13" s="461"/>
      <c r="AS13" s="1108">
        <f>SUM(AO13:AR13)</f>
        <v>0</v>
      </c>
      <c r="AT13" s="1109"/>
      <c r="AU13" s="1110"/>
      <c r="AV13" s="1110"/>
      <c r="AW13" s="1111"/>
      <c r="AX13" s="604"/>
      <c r="AY13" s="604"/>
      <c r="AZ13" s="604"/>
      <c r="BA13" s="604"/>
      <c r="BB13" s="1111">
        <f>SUM(AX13:BA13)</f>
        <v>0</v>
      </c>
      <c r="BC13" s="604"/>
      <c r="BD13" s="604"/>
      <c r="BE13" s="604"/>
      <c r="BF13" s="604"/>
      <c r="BG13" s="1111">
        <f>SUM(BC13:BF13)</f>
        <v>0</v>
      </c>
      <c r="BH13" s="79">
        <f>SUM(J13,O13,Z13,AE13,AN13,AS13,AW13,BB13,BG13,AI13)</f>
        <v>0</v>
      </c>
      <c r="BI13" s="996"/>
    </row>
    <row r="14" spans="1:61" ht="20.100000000000001" customHeight="1" x14ac:dyDescent="0.3">
      <c r="A14" s="51"/>
      <c r="B14" s="58"/>
      <c r="C14" s="91"/>
      <c r="D14" s="261"/>
      <c r="E14" s="103"/>
      <c r="F14" s="496"/>
      <c r="G14" s="496"/>
      <c r="H14" s="496"/>
      <c r="I14" s="496"/>
      <c r="J14" s="1106">
        <f>SUM(F14:I14)</f>
        <v>0</v>
      </c>
      <c r="K14" s="408"/>
      <c r="L14" s="408"/>
      <c r="M14" s="408"/>
      <c r="N14" s="408"/>
      <c r="O14" s="629">
        <f t="shared" si="3"/>
        <v>0</v>
      </c>
      <c r="P14" s="1112"/>
      <c r="Q14" s="1112"/>
      <c r="R14" s="1112"/>
      <c r="S14" s="1112"/>
      <c r="T14" s="1112"/>
      <c r="U14" s="912">
        <f>SUM(P14:T14)</f>
        <v>0</v>
      </c>
      <c r="V14" s="604"/>
      <c r="W14" s="604"/>
      <c r="X14" s="604"/>
      <c r="Y14" s="604"/>
      <c r="Z14" s="1113"/>
      <c r="AA14" s="1114"/>
      <c r="AB14" s="1114"/>
      <c r="AC14" s="1114"/>
      <c r="AD14" s="1114"/>
      <c r="AE14" s="1113"/>
      <c r="AF14" s="205"/>
      <c r="AG14" s="205"/>
      <c r="AH14" s="205"/>
      <c r="AI14" s="1108"/>
      <c r="AJ14" s="461"/>
      <c r="AK14" s="461"/>
      <c r="AL14" s="461"/>
      <c r="AM14" s="461"/>
      <c r="AN14" s="1107"/>
      <c r="AO14" s="461"/>
      <c r="AP14" s="461"/>
      <c r="AQ14" s="461"/>
      <c r="AR14" s="461"/>
      <c r="AS14" s="1108"/>
      <c r="AT14" s="1109"/>
      <c r="AU14" s="1110"/>
      <c r="AV14" s="1110"/>
      <c r="AW14" s="1111"/>
      <c r="AX14" s="604"/>
      <c r="AY14" s="604"/>
      <c r="AZ14" s="604"/>
      <c r="BA14" s="604"/>
      <c r="BB14" s="1111"/>
      <c r="BC14" s="604"/>
      <c r="BD14" s="604"/>
      <c r="BE14" s="604"/>
      <c r="BF14" s="604"/>
      <c r="BG14" s="1111"/>
      <c r="BH14" s="79">
        <f t="shared" ref="BH14" si="7">SUM(J14,O14,Z14,AE14,AN14,AS14,AW14,BB14,BG14,U14,AI14)</f>
        <v>0</v>
      </c>
      <c r="BI14" s="996"/>
    </row>
    <row r="15" spans="1:61" ht="20.100000000000001" customHeight="1" x14ac:dyDescent="0.3">
      <c r="A15" s="51"/>
      <c r="B15" s="58"/>
      <c r="C15" s="91"/>
      <c r="D15" s="261"/>
      <c r="E15" s="103"/>
      <c r="F15" s="496"/>
      <c r="G15" s="496"/>
      <c r="H15" s="496"/>
      <c r="I15" s="496"/>
      <c r="J15" s="1106"/>
      <c r="K15" s="408"/>
      <c r="L15" s="408"/>
      <c r="M15" s="408"/>
      <c r="N15" s="408"/>
      <c r="O15" s="629">
        <f t="shared" si="3"/>
        <v>0</v>
      </c>
      <c r="P15" s="1112"/>
      <c r="Q15" s="1112"/>
      <c r="R15" s="1112"/>
      <c r="S15" s="1112"/>
      <c r="T15" s="1112"/>
      <c r="U15" s="912">
        <f>SUM(P15:T15)</f>
        <v>0</v>
      </c>
      <c r="V15" s="604"/>
      <c r="W15" s="604"/>
      <c r="X15" s="604"/>
      <c r="Y15" s="604"/>
      <c r="Z15" s="1113"/>
      <c r="AA15" s="1114"/>
      <c r="AB15" s="1114"/>
      <c r="AC15" s="1114"/>
      <c r="AD15" s="1114"/>
      <c r="AE15" s="1113"/>
      <c r="AF15" s="205"/>
      <c r="AG15" s="205"/>
      <c r="AH15" s="205"/>
      <c r="AI15" s="1108"/>
      <c r="AJ15" s="461"/>
      <c r="AK15" s="461"/>
      <c r="AL15" s="461"/>
      <c r="AM15" s="461"/>
      <c r="AN15" s="1107"/>
      <c r="AO15" s="461"/>
      <c r="AP15" s="461"/>
      <c r="AQ15" s="461"/>
      <c r="AR15" s="461"/>
      <c r="AS15" s="1108"/>
      <c r="AT15" s="1109"/>
      <c r="AU15" s="1110"/>
      <c r="AV15" s="1110"/>
      <c r="AW15" s="1111"/>
      <c r="AX15" s="604"/>
      <c r="AY15" s="604"/>
      <c r="AZ15" s="604"/>
      <c r="BA15" s="604"/>
      <c r="BB15" s="1111"/>
      <c r="BC15" s="604"/>
      <c r="BD15" s="604"/>
      <c r="BE15" s="604"/>
      <c r="BF15" s="604"/>
      <c r="BG15" s="1111"/>
      <c r="BH15" s="79"/>
      <c r="BI15" s="996"/>
    </row>
    <row r="16" spans="1:61" ht="20.100000000000001" customHeight="1" x14ac:dyDescent="0.3">
      <c r="A16" s="51"/>
      <c r="B16" s="58"/>
      <c r="C16" s="71"/>
      <c r="D16" s="71"/>
      <c r="E16" s="146"/>
      <c r="F16" s="496"/>
      <c r="G16" s="496"/>
      <c r="H16" s="496"/>
      <c r="I16" s="496"/>
      <c r="J16" s="1115">
        <f>SUM(F16:I16)</f>
        <v>0</v>
      </c>
      <c r="K16" s="1116"/>
      <c r="L16" s="1116"/>
      <c r="M16" s="1116"/>
      <c r="N16" s="1116"/>
      <c r="O16" s="1117"/>
      <c r="P16" s="1112"/>
      <c r="Q16" s="1112"/>
      <c r="R16" s="1112"/>
      <c r="S16" s="1112"/>
      <c r="T16" s="1112"/>
      <c r="U16" s="912"/>
      <c r="V16" s="1118"/>
      <c r="W16" s="1118"/>
      <c r="X16" s="604"/>
      <c r="Y16" s="604"/>
      <c r="Z16" s="1113"/>
      <c r="AA16" s="1114"/>
      <c r="AB16" s="1114"/>
      <c r="AC16" s="1114"/>
      <c r="AD16" s="1114"/>
      <c r="AE16" s="1113"/>
      <c r="AF16" s="205"/>
      <c r="AG16" s="205"/>
      <c r="AH16" s="205"/>
      <c r="AI16" s="1108">
        <f>SUM(AF16:AH16)</f>
        <v>0</v>
      </c>
      <c r="AJ16" s="462"/>
      <c r="AK16" s="462"/>
      <c r="AL16" s="462"/>
      <c r="AM16" s="462"/>
      <c r="AN16" s="1119"/>
      <c r="AO16" s="462"/>
      <c r="AP16" s="462"/>
      <c r="AQ16" s="462"/>
      <c r="AR16" s="462"/>
      <c r="AS16" s="1120"/>
      <c r="AT16" s="1109"/>
      <c r="AU16" s="1110"/>
      <c r="AV16" s="1110"/>
      <c r="AW16" s="1111"/>
      <c r="AX16" s="604"/>
      <c r="AY16" s="604"/>
      <c r="AZ16" s="604"/>
      <c r="BA16" s="604"/>
      <c r="BB16" s="1111">
        <f>SUM(AX16:BA16)</f>
        <v>0</v>
      </c>
      <c r="BC16" s="604"/>
      <c r="BD16" s="604"/>
      <c r="BE16" s="604"/>
      <c r="BF16" s="604"/>
      <c r="BG16" s="1111">
        <f>SUM(BC16:BF16)</f>
        <v>0</v>
      </c>
      <c r="BH16" s="79">
        <f t="shared" si="6"/>
        <v>0</v>
      </c>
      <c r="BI16" s="996"/>
    </row>
    <row r="17" spans="1:61" ht="20.100000000000001" customHeight="1" x14ac:dyDescent="0.3">
      <c r="A17" s="51"/>
      <c r="B17" s="51"/>
      <c r="C17" s="51"/>
      <c r="D17" s="51"/>
      <c r="E17" s="146"/>
      <c r="F17" s="496"/>
      <c r="G17" s="496"/>
      <c r="H17" s="496"/>
      <c r="I17" s="496"/>
      <c r="J17" s="1115">
        <f>SUM(F17:I17)</f>
        <v>0</v>
      </c>
      <c r="K17" s="408"/>
      <c r="L17" s="408"/>
      <c r="M17" s="408"/>
      <c r="N17" s="408"/>
      <c r="O17" s="620"/>
      <c r="P17" s="1112"/>
      <c r="Q17" s="1112"/>
      <c r="R17" s="1112"/>
      <c r="S17" s="1112"/>
      <c r="T17" s="1112"/>
      <c r="U17" s="912"/>
      <c r="V17" s="604"/>
      <c r="W17" s="604"/>
      <c r="X17" s="604"/>
      <c r="Y17" s="604"/>
      <c r="Z17" s="1113"/>
      <c r="AA17" s="1114"/>
      <c r="AB17" s="1114"/>
      <c r="AC17" s="1114"/>
      <c r="AD17" s="1114"/>
      <c r="AE17" s="1113"/>
      <c r="AF17" s="205"/>
      <c r="AG17" s="205"/>
      <c r="AH17" s="205"/>
      <c r="AI17" s="1108">
        <f>SUM(AF17:AH17)</f>
        <v>0</v>
      </c>
      <c r="AJ17" s="461"/>
      <c r="AK17" s="461"/>
      <c r="AL17" s="461"/>
      <c r="AM17" s="461"/>
      <c r="AN17" s="1107"/>
      <c r="AO17" s="461"/>
      <c r="AP17" s="461"/>
      <c r="AQ17" s="461"/>
      <c r="AR17" s="461"/>
      <c r="AS17" s="1108"/>
      <c r="AT17" s="1109"/>
      <c r="AU17" s="1110"/>
      <c r="AV17" s="1110"/>
      <c r="AW17" s="1111"/>
      <c r="AX17" s="604"/>
      <c r="AY17" s="604"/>
      <c r="AZ17" s="604"/>
      <c r="BA17" s="604"/>
      <c r="BB17" s="1111"/>
      <c r="BC17" s="604"/>
      <c r="BD17" s="604"/>
      <c r="BE17" s="604"/>
      <c r="BF17" s="604"/>
      <c r="BG17" s="1111"/>
      <c r="BH17" s="79">
        <f t="shared" si="6"/>
        <v>0</v>
      </c>
      <c r="BI17" s="996"/>
    </row>
    <row r="18" spans="1:61" ht="20.100000000000001" customHeight="1" x14ac:dyDescent="0.3">
      <c r="A18" s="51"/>
      <c r="B18" s="186"/>
      <c r="C18" s="188"/>
      <c r="D18" s="188"/>
      <c r="E18" s="193"/>
      <c r="F18" s="496"/>
      <c r="G18" s="496"/>
      <c r="H18" s="496"/>
      <c r="I18" s="496"/>
      <c r="J18" s="1115">
        <f>SUM(F18:I18)</f>
        <v>0</v>
      </c>
      <c r="K18" s="408"/>
      <c r="L18" s="408"/>
      <c r="M18" s="408"/>
      <c r="N18" s="408"/>
      <c r="O18" s="620"/>
      <c r="P18" s="1112"/>
      <c r="Q18" s="1112"/>
      <c r="R18" s="1112"/>
      <c r="S18" s="1112"/>
      <c r="T18" s="1112"/>
      <c r="U18" s="912"/>
      <c r="V18" s="604"/>
      <c r="W18" s="604"/>
      <c r="X18" s="604"/>
      <c r="Y18" s="604"/>
      <c r="Z18" s="1113"/>
      <c r="AA18" s="1114"/>
      <c r="AB18" s="1114"/>
      <c r="AC18" s="1114"/>
      <c r="AD18" s="1114"/>
      <c r="AE18" s="1113"/>
      <c r="AF18" s="205"/>
      <c r="AG18" s="205"/>
      <c r="AH18" s="205"/>
      <c r="AI18" s="1108">
        <f>SUM(AF18:AH18)</f>
        <v>0</v>
      </c>
      <c r="AJ18" s="461"/>
      <c r="AK18" s="461"/>
      <c r="AL18" s="461"/>
      <c r="AM18" s="461"/>
      <c r="AN18" s="1107"/>
      <c r="AO18" s="461"/>
      <c r="AP18" s="461"/>
      <c r="AQ18" s="461"/>
      <c r="AR18" s="461"/>
      <c r="AS18" s="1108"/>
      <c r="AT18" s="1109"/>
      <c r="AU18" s="1110"/>
      <c r="AV18" s="1110"/>
      <c r="AW18" s="1111"/>
      <c r="AX18" s="604"/>
      <c r="AY18" s="604"/>
      <c r="AZ18" s="604"/>
      <c r="BA18" s="604"/>
      <c r="BB18" s="1111"/>
      <c r="BC18" s="604"/>
      <c r="BD18" s="604"/>
      <c r="BE18" s="604"/>
      <c r="BF18" s="604"/>
      <c r="BG18" s="1111"/>
      <c r="BH18" s="79">
        <f t="shared" si="6"/>
        <v>0</v>
      </c>
      <c r="BI18" s="996"/>
    </row>
    <row r="19" spans="1:61" ht="20.100000000000001" customHeight="1" x14ac:dyDescent="0.3">
      <c r="A19" s="51"/>
      <c r="B19" s="104"/>
      <c r="C19" s="104"/>
      <c r="D19" s="104"/>
      <c r="E19" s="147"/>
      <c r="F19" s="496"/>
      <c r="G19" s="496"/>
      <c r="H19" s="496"/>
      <c r="I19" s="496"/>
      <c r="J19" s="1115">
        <f>SUM(F19:I19)</f>
        <v>0</v>
      </c>
      <c r="K19" s="1116"/>
      <c r="L19" s="1116"/>
      <c r="M19" s="1116"/>
      <c r="N19" s="1116"/>
      <c r="O19" s="1117"/>
      <c r="P19" s="1112"/>
      <c r="Q19" s="1112"/>
      <c r="R19" s="1112"/>
      <c r="S19" s="1112"/>
      <c r="T19" s="1112"/>
      <c r="U19" s="1121"/>
      <c r="V19" s="1118"/>
      <c r="W19" s="1118"/>
      <c r="X19" s="604"/>
      <c r="Y19" s="604"/>
      <c r="Z19" s="1113"/>
      <c r="AA19" s="1114"/>
      <c r="AB19" s="1114"/>
      <c r="AC19" s="1114"/>
      <c r="AD19" s="1114"/>
      <c r="AE19" s="1113"/>
      <c r="AF19" s="205"/>
      <c r="AG19" s="205"/>
      <c r="AH19" s="205"/>
      <c r="AI19" s="1108"/>
      <c r="AJ19" s="462"/>
      <c r="AK19" s="462"/>
      <c r="AL19" s="462"/>
      <c r="AM19" s="462"/>
      <c r="AN19" s="1119"/>
      <c r="AO19" s="462"/>
      <c r="AP19" s="462"/>
      <c r="AQ19" s="462"/>
      <c r="AR19" s="462"/>
      <c r="AS19" s="1120"/>
      <c r="AT19" s="1109"/>
      <c r="AU19" s="1110"/>
      <c r="AV19" s="1110"/>
      <c r="AW19" s="1111"/>
      <c r="AX19" s="604"/>
      <c r="AY19" s="604"/>
      <c r="AZ19" s="604"/>
      <c r="BA19" s="604"/>
      <c r="BB19" s="1111"/>
      <c r="BC19" s="604"/>
      <c r="BD19" s="604"/>
      <c r="BE19" s="604"/>
      <c r="BF19" s="604"/>
      <c r="BG19" s="1111"/>
      <c r="BH19" s="79">
        <f t="shared" si="6"/>
        <v>0</v>
      </c>
      <c r="BI19" s="996"/>
    </row>
    <row r="20" spans="1:61" ht="20.100000000000001" customHeight="1" x14ac:dyDescent="0.3">
      <c r="A20" s="51"/>
      <c r="B20" s="185"/>
      <c r="C20" s="187"/>
      <c r="D20" s="146"/>
      <c r="E20" s="193"/>
      <c r="F20" s="496"/>
      <c r="G20" s="496"/>
      <c r="H20" s="496"/>
      <c r="I20" s="496"/>
      <c r="J20" s="1115"/>
      <c r="K20" s="408"/>
      <c r="L20" s="408"/>
      <c r="M20" s="408"/>
      <c r="N20" s="408"/>
      <c r="O20" s="620"/>
      <c r="P20" s="415"/>
      <c r="Q20" s="415"/>
      <c r="R20" s="415"/>
      <c r="S20" s="415"/>
      <c r="T20" s="415"/>
      <c r="U20" s="1122"/>
      <c r="V20" s="121"/>
      <c r="W20" s="121"/>
      <c r="X20" s="121"/>
      <c r="Y20" s="121"/>
      <c r="Z20" s="707"/>
      <c r="AA20" s="1123"/>
      <c r="AB20" s="1123"/>
      <c r="AC20" s="1123"/>
      <c r="AD20" s="1123"/>
      <c r="AE20" s="707"/>
      <c r="AF20" s="110"/>
      <c r="AG20" s="110"/>
      <c r="AH20" s="110"/>
      <c r="AI20" s="911"/>
      <c r="AJ20" s="412"/>
      <c r="AK20" s="412"/>
      <c r="AL20" s="412"/>
      <c r="AM20" s="412"/>
      <c r="AN20" s="1107"/>
      <c r="AO20" s="461"/>
      <c r="AP20" s="461"/>
      <c r="AQ20" s="461"/>
      <c r="AR20" s="461"/>
      <c r="AS20" s="1108"/>
      <c r="AT20" s="1109"/>
      <c r="AU20" s="1110"/>
      <c r="AV20" s="1110"/>
      <c r="AW20" s="1124"/>
      <c r="AX20" s="121"/>
      <c r="AY20" s="121"/>
      <c r="AZ20" s="121"/>
      <c r="BA20" s="121"/>
      <c r="BB20" s="1123"/>
      <c r="BC20" s="121"/>
      <c r="BD20" s="121"/>
      <c r="BE20" s="121"/>
      <c r="BF20" s="121"/>
      <c r="BG20" s="1123">
        <f>SUM(BC20:BF20)</f>
        <v>0</v>
      </c>
      <c r="BH20" s="79">
        <f t="shared" si="6"/>
        <v>0</v>
      </c>
      <c r="BI20" s="996"/>
    </row>
    <row r="21" spans="1:61" ht="20.100000000000001" customHeight="1" x14ac:dyDescent="0.3"/>
    <row r="22" spans="1:61" ht="20.100000000000001" customHeight="1" x14ac:dyDescent="0.3">
      <c r="B22" s="47" t="s">
        <v>314</v>
      </c>
    </row>
    <row r="23" spans="1:61" ht="16.5" x14ac:dyDescent="0.3">
      <c r="B23" s="216" t="s">
        <v>349</v>
      </c>
    </row>
    <row r="25" spans="1:61" x14ac:dyDescent="0.3">
      <c r="B25" s="71"/>
      <c r="C25" s="71"/>
      <c r="D25" s="71"/>
    </row>
    <row r="26" spans="1:61" x14ac:dyDescent="0.3">
      <c r="B26" s="71"/>
      <c r="C26" s="71"/>
      <c r="D26" s="71"/>
    </row>
    <row r="27" spans="1:61" x14ac:dyDescent="0.3">
      <c r="B27" s="186"/>
      <c r="C27" s="186"/>
      <c r="D27" s="186"/>
    </row>
    <row r="28" spans="1:61" x14ac:dyDescent="0.3">
      <c r="B28" s="71"/>
      <c r="C28" s="104"/>
      <c r="D28" s="82"/>
    </row>
    <row r="29" spans="1:61" x14ac:dyDescent="0.3">
      <c r="B29" s="82"/>
      <c r="C29" s="146"/>
      <c r="D29" s="146"/>
    </row>
    <row r="30" spans="1:61" x14ac:dyDescent="0.3">
      <c r="B30" s="71"/>
      <c r="C30" s="146"/>
      <c r="D30" s="146"/>
    </row>
    <row r="31" spans="1:61" x14ac:dyDescent="0.3">
      <c r="B31" s="51"/>
      <c r="C31" s="187"/>
      <c r="D31" s="187"/>
    </row>
  </sheetData>
  <sortState xmlns:xlrd2="http://schemas.microsoft.com/office/spreadsheetml/2017/richdata2" ref="A6:BH20">
    <sortCondition descending="1" ref="BH6:BH20"/>
  </sortState>
  <mergeCells count="12">
    <mergeCell ref="S1:V1"/>
    <mergeCell ref="AT3:AV3"/>
    <mergeCell ref="K3:O3"/>
    <mergeCell ref="F3:J3"/>
    <mergeCell ref="AJ3:AN3"/>
    <mergeCell ref="P3:U3"/>
    <mergeCell ref="AX3:BB3"/>
    <mergeCell ref="V3:Z3"/>
    <mergeCell ref="AA3:AE3"/>
    <mergeCell ref="AF3:AG3"/>
    <mergeCell ref="BC3:BG3"/>
    <mergeCell ref="AO3:AS3"/>
  </mergeCells>
  <phoneticPr fontId="5" type="noConversion"/>
  <pageMargins left="0.5" right="0.5" top="0.5" bottom="0.5" header="0" footer="0"/>
  <pageSetup scale="85" orientation="landscape" horizontalDpi="4294967293" r:id="rId1"/>
  <headerFooter alignWithMargins="0"/>
  <ignoredErrors>
    <ignoredError sqref="BH1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O31"/>
  <sheetViews>
    <sheetView zoomScale="80" zoomScaleNormal="80" workbookViewId="0">
      <pane xSplit="1" topLeftCell="B1" activePane="topRight" state="frozen"/>
      <selection activeCell="BS17" sqref="BS17"/>
      <selection pane="topRight" activeCell="I23" sqref="I23"/>
    </sheetView>
  </sheetViews>
  <sheetFormatPr defaultRowHeight="12.75" x14ac:dyDescent="0.2"/>
  <cols>
    <col min="1" max="1" width="38" customWidth="1"/>
    <col min="2" max="2" width="8.140625" bestFit="1" customWidth="1"/>
    <col min="3" max="3" width="27.7109375" customWidth="1"/>
    <col min="4" max="4" width="30.42578125" customWidth="1"/>
    <col min="5" max="5" width="10.28515625" customWidth="1"/>
    <col min="6" max="9" width="6.5703125" customWidth="1"/>
    <col min="10" max="15" width="6.5703125" style="543" customWidth="1"/>
    <col min="16" max="21" width="5.7109375" customWidth="1"/>
    <col min="22" max="22" width="5.7109375" style="543" customWidth="1"/>
    <col min="23" max="26" width="5.7109375" customWidth="1"/>
    <col min="27" max="36" width="5.7109375" style="543" customWidth="1"/>
    <col min="37" max="40" width="5.7109375" customWidth="1"/>
    <col min="41" max="41" width="5.7109375" style="543" customWidth="1"/>
    <col min="42" max="45" width="5.7109375" customWidth="1"/>
    <col min="46" max="51" width="5.7109375" style="543" customWidth="1"/>
    <col min="52" max="53" width="5.7109375" customWidth="1"/>
    <col min="54" max="54" width="5.7109375" style="543" customWidth="1"/>
    <col min="55" max="58" width="5.7109375" customWidth="1"/>
    <col min="59" max="64" width="5.7109375" style="543" customWidth="1"/>
    <col min="65" max="65" width="8.140625" customWidth="1"/>
  </cols>
  <sheetData>
    <row r="1" spans="1:67" ht="25.5" x14ac:dyDescent="0.45">
      <c r="A1" s="349" t="s">
        <v>625</v>
      </c>
      <c r="B1" s="137"/>
      <c r="C1" s="137"/>
      <c r="D1" s="137"/>
      <c r="E1" s="137"/>
      <c r="F1" s="137"/>
      <c r="G1" s="137"/>
      <c r="H1" s="137"/>
      <c r="I1" s="137"/>
      <c r="J1" s="530"/>
      <c r="K1" s="530"/>
      <c r="L1" s="530"/>
      <c r="M1" s="530"/>
      <c r="N1" s="530"/>
      <c r="O1" s="530"/>
      <c r="P1" s="137"/>
      <c r="Q1" s="137"/>
      <c r="R1" s="137"/>
      <c r="S1" s="137"/>
      <c r="T1" s="137"/>
      <c r="W1" s="1637"/>
      <c r="X1" s="1637"/>
      <c r="Y1" s="1637"/>
      <c r="Z1" s="1637"/>
      <c r="AA1" s="1637"/>
      <c r="AB1" s="1637"/>
      <c r="AC1" s="1637"/>
      <c r="AD1" s="1637"/>
      <c r="AE1" s="1637"/>
      <c r="AF1" s="1637"/>
      <c r="AG1" s="1637"/>
      <c r="AH1" s="1637"/>
      <c r="AI1" s="1637"/>
      <c r="AJ1" s="1637"/>
      <c r="AK1" s="1637"/>
    </row>
    <row r="2" spans="1:67" ht="21" x14ac:dyDescent="0.35">
      <c r="A2" s="351" t="s">
        <v>292</v>
      </c>
      <c r="B2" s="145"/>
      <c r="C2" s="144"/>
      <c r="D2" s="1"/>
      <c r="E2" s="1"/>
      <c r="F2" s="1"/>
      <c r="G2" s="1"/>
      <c r="H2" s="1"/>
      <c r="I2" s="1"/>
      <c r="J2" s="549"/>
      <c r="K2" s="549"/>
      <c r="L2" s="549"/>
      <c r="M2" s="549"/>
      <c r="N2" s="549"/>
      <c r="O2" s="549"/>
      <c r="P2" s="2"/>
      <c r="Q2" s="2"/>
      <c r="R2" s="2"/>
      <c r="S2" s="2"/>
      <c r="T2" s="2"/>
      <c r="U2" s="2"/>
      <c r="V2" s="548"/>
      <c r="AN2" s="1294"/>
    </row>
    <row r="3" spans="1:67" ht="18" x14ac:dyDescent="0.25">
      <c r="A3" s="1"/>
      <c r="B3" s="1"/>
      <c r="D3" s="1"/>
      <c r="E3" s="1"/>
      <c r="F3" s="1"/>
      <c r="G3" s="1"/>
      <c r="H3" s="1"/>
      <c r="I3" s="1"/>
      <c r="J3" s="549"/>
      <c r="K3" s="549"/>
      <c r="L3" s="549"/>
      <c r="M3" s="549"/>
      <c r="N3" s="549"/>
      <c r="O3" s="549"/>
      <c r="P3" s="2"/>
      <c r="Q3" s="2"/>
      <c r="R3" s="2"/>
      <c r="S3" s="2"/>
      <c r="T3" s="2"/>
      <c r="U3" s="2"/>
      <c r="V3" s="548"/>
    </row>
    <row r="4" spans="1:67" ht="18.75" x14ac:dyDescent="0.3">
      <c r="A4" s="1"/>
      <c r="B4" s="1"/>
      <c r="C4" s="1"/>
      <c r="D4" s="1"/>
      <c r="E4" s="1"/>
      <c r="F4" s="1629" t="s">
        <v>626</v>
      </c>
      <c r="G4" s="1627"/>
      <c r="H4" s="1627"/>
      <c r="I4" s="1627"/>
      <c r="J4" s="1628"/>
      <c r="K4" s="1629" t="s">
        <v>626</v>
      </c>
      <c r="L4" s="1627"/>
      <c r="M4" s="1627"/>
      <c r="N4" s="1627"/>
      <c r="O4" s="1628"/>
      <c r="P4" s="1643" t="s">
        <v>627</v>
      </c>
      <c r="Q4" s="1644"/>
      <c r="R4" s="1644"/>
      <c r="S4" s="1644"/>
      <c r="T4" s="1644"/>
      <c r="U4" s="1644"/>
      <c r="V4" s="1645"/>
      <c r="W4" s="1614" t="s">
        <v>226</v>
      </c>
      <c r="X4" s="1615"/>
      <c r="Y4" s="1615"/>
      <c r="Z4" s="1615"/>
      <c r="AA4" s="1616"/>
      <c r="AB4" s="1611" t="s">
        <v>226</v>
      </c>
      <c r="AC4" s="1612"/>
      <c r="AD4" s="1612"/>
      <c r="AE4" s="1612"/>
      <c r="AF4" s="1613"/>
      <c r="AG4" s="1646" t="s">
        <v>577</v>
      </c>
      <c r="AH4" s="1647"/>
      <c r="AI4" s="1647"/>
      <c r="AJ4" s="1648"/>
      <c r="AK4" s="1617" t="s">
        <v>224</v>
      </c>
      <c r="AL4" s="1618"/>
      <c r="AM4" s="1618"/>
      <c r="AN4" s="1618"/>
      <c r="AO4" s="1642"/>
      <c r="AP4" s="1620" t="s">
        <v>628</v>
      </c>
      <c r="AQ4" s="1621"/>
      <c r="AR4" s="1621"/>
      <c r="AS4" s="1621"/>
      <c r="AT4" s="1622"/>
      <c r="AU4" s="1629" t="s">
        <v>628</v>
      </c>
      <c r="AV4" s="1627"/>
      <c r="AW4" s="1627"/>
      <c r="AX4" s="1627"/>
      <c r="AY4" s="1628"/>
      <c r="AZ4" s="1639" t="s">
        <v>285</v>
      </c>
      <c r="BA4" s="1640"/>
      <c r="BB4" s="1641"/>
      <c r="BC4" s="1634" t="s">
        <v>226</v>
      </c>
      <c r="BD4" s="1635"/>
      <c r="BE4" s="1635"/>
      <c r="BF4" s="1635"/>
      <c r="BG4" s="1638"/>
      <c r="BH4" s="1634" t="s">
        <v>226</v>
      </c>
      <c r="BI4" s="1635"/>
      <c r="BJ4" s="1635"/>
      <c r="BK4" s="1635"/>
      <c r="BL4" s="1636"/>
      <c r="BM4" s="48"/>
    </row>
    <row r="5" spans="1:67" ht="122.45" customHeight="1" x14ac:dyDescent="0.25">
      <c r="A5" s="3" t="s">
        <v>16</v>
      </c>
      <c r="B5" s="3" t="s">
        <v>17</v>
      </c>
      <c r="C5" s="3" t="s">
        <v>147</v>
      </c>
      <c r="D5" s="3" t="s">
        <v>18</v>
      </c>
      <c r="E5" s="192" t="s">
        <v>293</v>
      </c>
      <c r="F5" s="405" t="s">
        <v>36</v>
      </c>
      <c r="G5" s="405" t="s">
        <v>393</v>
      </c>
      <c r="H5" s="405" t="s">
        <v>294</v>
      </c>
      <c r="I5" s="405" t="s">
        <v>295</v>
      </c>
      <c r="J5" s="718" t="s">
        <v>304</v>
      </c>
      <c r="K5" s="405" t="s">
        <v>36</v>
      </c>
      <c r="L5" s="410" t="s">
        <v>393</v>
      </c>
      <c r="M5" s="410" t="s">
        <v>294</v>
      </c>
      <c r="N5" s="410" t="s">
        <v>295</v>
      </c>
      <c r="O5" s="614" t="s">
        <v>304</v>
      </c>
      <c r="P5" s="413" t="s">
        <v>34</v>
      </c>
      <c r="Q5" s="413" t="s">
        <v>35</v>
      </c>
      <c r="R5" s="413" t="s">
        <v>188</v>
      </c>
      <c r="S5" s="413" t="s">
        <v>294</v>
      </c>
      <c r="T5" s="413" t="s">
        <v>295</v>
      </c>
      <c r="U5" s="413" t="s">
        <v>36</v>
      </c>
      <c r="V5" s="984" t="s">
        <v>383</v>
      </c>
      <c r="W5" s="309" t="s">
        <v>295</v>
      </c>
      <c r="X5" s="1049" t="s">
        <v>393</v>
      </c>
      <c r="Y5" s="309" t="s">
        <v>188</v>
      </c>
      <c r="Z5" s="309" t="s">
        <v>294</v>
      </c>
      <c r="AA5" s="708" t="s">
        <v>304</v>
      </c>
      <c r="AB5" s="591" t="s">
        <v>295</v>
      </c>
      <c r="AC5" s="1049" t="s">
        <v>393</v>
      </c>
      <c r="AD5" s="591" t="s">
        <v>188</v>
      </c>
      <c r="AE5" s="591" t="s">
        <v>294</v>
      </c>
      <c r="AF5" s="706" t="s">
        <v>304</v>
      </c>
      <c r="AG5" s="1077" t="s">
        <v>294</v>
      </c>
      <c r="AH5" s="1077" t="s">
        <v>295</v>
      </c>
      <c r="AI5" s="1078" t="s">
        <v>393</v>
      </c>
      <c r="AJ5" s="1076" t="s">
        <v>304</v>
      </c>
      <c r="AK5" s="416" t="s">
        <v>419</v>
      </c>
      <c r="AL5" s="416"/>
      <c r="AM5" s="416" t="s">
        <v>294</v>
      </c>
      <c r="AN5" s="416" t="s">
        <v>295</v>
      </c>
      <c r="AO5" s="763" t="s">
        <v>304</v>
      </c>
      <c r="AP5" s="409" t="s">
        <v>136</v>
      </c>
      <c r="AQ5" s="405" t="s">
        <v>294</v>
      </c>
      <c r="AR5" s="410" t="s">
        <v>295</v>
      </c>
      <c r="AS5" s="410" t="s">
        <v>393</v>
      </c>
      <c r="AT5" s="741" t="s">
        <v>304</v>
      </c>
      <c r="AU5" s="454" t="s">
        <v>136</v>
      </c>
      <c r="AV5" s="410" t="s">
        <v>294</v>
      </c>
      <c r="AW5" s="410" t="s">
        <v>295</v>
      </c>
      <c r="AX5" s="410" t="s">
        <v>393</v>
      </c>
      <c r="AY5" s="709" t="s">
        <v>304</v>
      </c>
      <c r="AZ5" s="418" t="s">
        <v>294</v>
      </c>
      <c r="BA5" s="418" t="s">
        <v>295</v>
      </c>
      <c r="BB5" s="709" t="s">
        <v>304</v>
      </c>
      <c r="BC5" s="269" t="s">
        <v>295</v>
      </c>
      <c r="BD5" s="270" t="s">
        <v>294</v>
      </c>
      <c r="BE5" s="270" t="s">
        <v>188</v>
      </c>
      <c r="BF5" s="270" t="s">
        <v>36</v>
      </c>
      <c r="BG5" s="709" t="s">
        <v>304</v>
      </c>
      <c r="BH5" s="269" t="s">
        <v>295</v>
      </c>
      <c r="BI5" s="270" t="s">
        <v>294</v>
      </c>
      <c r="BJ5" s="270" t="s">
        <v>188</v>
      </c>
      <c r="BK5" s="270" t="s">
        <v>36</v>
      </c>
      <c r="BL5" s="709" t="s">
        <v>304</v>
      </c>
      <c r="BM5" s="99" t="s">
        <v>158</v>
      </c>
    </row>
    <row r="6" spans="1:67" ht="16.5" x14ac:dyDescent="0.3">
      <c r="A6" s="3"/>
      <c r="B6" s="3"/>
      <c r="C6" s="3"/>
      <c r="D6" s="3"/>
      <c r="E6" s="88"/>
      <c r="F6" s="406"/>
      <c r="G6" s="406"/>
      <c r="H6" s="406"/>
      <c r="I6" s="406"/>
      <c r="J6" s="619"/>
      <c r="K6" s="550"/>
      <c r="L6" s="550"/>
      <c r="M6" s="550"/>
      <c r="N6" s="550"/>
      <c r="O6" s="619"/>
      <c r="P6" s="414"/>
      <c r="Q6" s="414"/>
      <c r="R6" s="414"/>
      <c r="S6" s="414"/>
      <c r="T6" s="414"/>
      <c r="U6" s="414"/>
      <c r="V6" s="927"/>
      <c r="W6" s="310"/>
      <c r="X6" s="310"/>
      <c r="Y6" s="310"/>
      <c r="Z6" s="310"/>
      <c r="AA6" s="705"/>
      <c r="AB6" s="547"/>
      <c r="AC6" s="547"/>
      <c r="AD6" s="547"/>
      <c r="AE6" s="547"/>
      <c r="AF6" s="705"/>
      <c r="AG6" s="1080"/>
      <c r="AH6" s="1080"/>
      <c r="AI6" s="1080"/>
      <c r="AJ6" s="705"/>
      <c r="AK6" s="417"/>
      <c r="AL6" s="417"/>
      <c r="AM6" s="417"/>
      <c r="AN6" s="417"/>
      <c r="AO6" s="705"/>
      <c r="AP6" s="411"/>
      <c r="AQ6" s="411"/>
      <c r="AR6" s="411"/>
      <c r="AS6" s="411"/>
      <c r="AT6" s="749"/>
      <c r="AU6" s="924"/>
      <c r="AV6" s="924"/>
      <c r="AW6" s="924"/>
      <c r="AX6" s="924"/>
      <c r="AY6" s="749"/>
      <c r="AZ6" s="419"/>
      <c r="BA6" s="419"/>
      <c r="BB6" s="545"/>
      <c r="BC6" s="181"/>
      <c r="BD6" s="181"/>
      <c r="BE6" s="181"/>
      <c r="BF6" s="181"/>
      <c r="BG6" s="925"/>
      <c r="BH6" s="544"/>
      <c r="BI6" s="544"/>
      <c r="BJ6" s="544"/>
      <c r="BK6" s="544"/>
      <c r="BL6" s="927"/>
      <c r="BM6" s="28"/>
      <c r="BN6" s="50" t="s">
        <v>424</v>
      </c>
    </row>
    <row r="7" spans="1:67" ht="21" customHeight="1" x14ac:dyDescent="0.3">
      <c r="A7" s="104" t="s">
        <v>636</v>
      </c>
      <c r="B7" s="96">
        <v>3181</v>
      </c>
      <c r="C7" s="104" t="s">
        <v>638</v>
      </c>
      <c r="D7" s="104" t="s">
        <v>639</v>
      </c>
      <c r="E7" s="51" t="s">
        <v>637</v>
      </c>
      <c r="F7" s="407"/>
      <c r="G7" s="407">
        <v>2</v>
      </c>
      <c r="H7" s="407">
        <v>2</v>
      </c>
      <c r="I7" s="407">
        <v>1</v>
      </c>
      <c r="J7" s="629">
        <f t="shared" ref="J7:J14" si="0">SUM(F7:I7)</f>
        <v>5</v>
      </c>
      <c r="K7" s="407"/>
      <c r="L7" s="407">
        <v>2</v>
      </c>
      <c r="M7" s="407">
        <v>2</v>
      </c>
      <c r="N7" s="407">
        <v>1</v>
      </c>
      <c r="O7" s="629">
        <f>SUM(K7:N7)</f>
        <v>5</v>
      </c>
      <c r="P7" s="415"/>
      <c r="Q7" s="415"/>
      <c r="R7" s="415"/>
      <c r="S7" s="415"/>
      <c r="T7" s="415"/>
      <c r="U7" s="415"/>
      <c r="V7" s="926">
        <f>SUM(P7:U7)</f>
        <v>0</v>
      </c>
      <c r="W7" s="121"/>
      <c r="X7" s="121"/>
      <c r="Y7" s="121"/>
      <c r="Z7" s="121"/>
      <c r="AA7" s="707">
        <f>SUM(W7:Z7)</f>
        <v>0</v>
      </c>
      <c r="AB7" s="121"/>
      <c r="AC7" s="121"/>
      <c r="AD7" s="700"/>
      <c r="AE7" s="700"/>
      <c r="AF7" s="707">
        <f>SUM(AB7:AE7)</f>
        <v>0</v>
      </c>
      <c r="AG7" s="1081"/>
      <c r="AH7" s="1081"/>
      <c r="AI7" s="1081"/>
      <c r="AJ7" s="707">
        <f>SUM(AG7:AI7)</f>
        <v>0</v>
      </c>
      <c r="AK7" s="110"/>
      <c r="AL7" s="110"/>
      <c r="AM7" s="110"/>
      <c r="AN7" s="110"/>
      <c r="AO7" s="707">
        <f>SUM(AK7:AN7)</f>
        <v>0</v>
      </c>
      <c r="AP7" s="412"/>
      <c r="AQ7" s="412"/>
      <c r="AR7" s="412"/>
      <c r="AS7" s="412"/>
      <c r="AT7" s="750">
        <f>SUM(AP7:AS7)</f>
        <v>0</v>
      </c>
      <c r="AU7" s="412"/>
      <c r="AV7" s="412"/>
      <c r="AW7" s="412"/>
      <c r="AX7" s="412"/>
      <c r="AY7" s="750">
        <f>SUM(AU7:AX7)</f>
        <v>0</v>
      </c>
      <c r="AZ7" s="420"/>
      <c r="BA7" s="420"/>
      <c r="BB7" s="546"/>
      <c r="BC7" s="121"/>
      <c r="BD7" s="121"/>
      <c r="BE7" s="121"/>
      <c r="BF7" s="121"/>
      <c r="BG7" s="926">
        <f>SUM(BC7:BF7)</f>
        <v>0</v>
      </c>
      <c r="BH7" s="121"/>
      <c r="BI7" s="121"/>
      <c r="BJ7" s="121"/>
      <c r="BK7" s="121"/>
      <c r="BL7" s="926">
        <f>SUM(BH7:BK7)</f>
        <v>0</v>
      </c>
      <c r="BM7" s="1042">
        <f>SUM(J7,O7,AA7,AF7,AJ7,AT7,AO7,AY7,BB7,BG7,BL7,V7)</f>
        <v>10</v>
      </c>
      <c r="BN7" s="996" t="s">
        <v>532</v>
      </c>
    </row>
    <row r="8" spans="1:67" ht="21" customHeight="1" x14ac:dyDescent="0.3">
      <c r="A8" s="71" t="s">
        <v>643</v>
      </c>
      <c r="B8" s="96">
        <v>3230</v>
      </c>
      <c r="C8" s="104" t="s">
        <v>195</v>
      </c>
      <c r="D8" s="104" t="s">
        <v>644</v>
      </c>
      <c r="E8" s="103" t="s">
        <v>637</v>
      </c>
      <c r="F8" s="408"/>
      <c r="G8" s="408"/>
      <c r="H8" s="408">
        <v>1</v>
      </c>
      <c r="I8" s="408">
        <v>2</v>
      </c>
      <c r="J8" s="630">
        <f t="shared" si="0"/>
        <v>3</v>
      </c>
      <c r="K8" s="408"/>
      <c r="L8" s="408"/>
      <c r="M8" s="408">
        <v>1</v>
      </c>
      <c r="N8" s="408">
        <v>2</v>
      </c>
      <c r="O8" s="630">
        <f>SUM(K8:N8)</f>
        <v>3</v>
      </c>
      <c r="P8" s="415"/>
      <c r="Q8" s="415"/>
      <c r="R8" s="415"/>
      <c r="S8" s="415"/>
      <c r="T8" s="415"/>
      <c r="U8" s="415"/>
      <c r="V8" s="926">
        <f>SUM(P8:U8)</f>
        <v>0</v>
      </c>
      <c r="W8" s="121"/>
      <c r="X8" s="121"/>
      <c r="Y8" s="121"/>
      <c r="Z8" s="121"/>
      <c r="AA8" s="707">
        <f>SUM(W8:Z8)</f>
        <v>0</v>
      </c>
      <c r="AB8" s="121"/>
      <c r="AC8" s="121"/>
      <c r="AD8" s="178"/>
      <c r="AE8" s="178"/>
      <c r="AF8" s="707">
        <f>SUM(AB8:AE8)</f>
        <v>0</v>
      </c>
      <c r="AG8" s="1081"/>
      <c r="AH8" s="1081"/>
      <c r="AI8" s="1081"/>
      <c r="AJ8" s="707"/>
      <c r="AK8" s="110">
        <v>0</v>
      </c>
      <c r="AL8" s="110"/>
      <c r="AM8" s="110">
        <v>2</v>
      </c>
      <c r="AN8" s="110">
        <v>3</v>
      </c>
      <c r="AO8" s="707">
        <f>SUM(AK8:AN8)</f>
        <v>5</v>
      </c>
      <c r="AP8" s="412"/>
      <c r="AQ8" s="412"/>
      <c r="AR8" s="412"/>
      <c r="AS8" s="412"/>
      <c r="AT8" s="750">
        <f>SUM(AP8:AS8)</f>
        <v>0</v>
      </c>
      <c r="AU8" s="412"/>
      <c r="AV8" s="412"/>
      <c r="AW8" s="412"/>
      <c r="AX8" s="412"/>
      <c r="AY8" s="750"/>
      <c r="AZ8" s="420"/>
      <c r="BA8" s="420"/>
      <c r="BB8" s="546"/>
      <c r="BC8" s="121"/>
      <c r="BD8" s="121"/>
      <c r="BE8" s="121"/>
      <c r="BF8" s="121"/>
      <c r="BG8" s="926"/>
      <c r="BH8" s="121"/>
      <c r="BI8" s="121"/>
      <c r="BJ8" s="121"/>
      <c r="BK8" s="121"/>
      <c r="BL8" s="926">
        <f t="shared" ref="BL8:BL18" si="1">SUM(BH8:BK8)</f>
        <v>0</v>
      </c>
      <c r="BM8" s="1042">
        <f t="shared" ref="BM8:BM18" si="2">SUM(J8,O8,AA8,AF8,AJ8,AT8,AO8,AY8,BB8,BG8,BL8,V8)</f>
        <v>11</v>
      </c>
      <c r="BN8" s="996">
        <v>1</v>
      </c>
      <c r="BO8" s="88"/>
    </row>
    <row r="9" spans="1:67" ht="21" customHeight="1" x14ac:dyDescent="0.3">
      <c r="A9" s="186" t="s">
        <v>515</v>
      </c>
      <c r="B9" s="193">
        <v>3170</v>
      </c>
      <c r="C9" s="187" t="s">
        <v>542</v>
      </c>
      <c r="D9" s="187" t="s">
        <v>37</v>
      </c>
      <c r="E9" s="64"/>
      <c r="F9" s="408"/>
      <c r="G9" s="408"/>
      <c r="H9" s="408"/>
      <c r="I9" s="408"/>
      <c r="J9" s="630">
        <f t="shared" si="0"/>
        <v>0</v>
      </c>
      <c r="K9" s="408"/>
      <c r="L9" s="408"/>
      <c r="M9" s="408"/>
      <c r="N9" s="408"/>
      <c r="O9" s="630"/>
      <c r="P9" s="415"/>
      <c r="Q9" s="415"/>
      <c r="R9" s="415"/>
      <c r="S9" s="415"/>
      <c r="T9" s="415"/>
      <c r="U9" s="415"/>
      <c r="V9" s="926"/>
      <c r="W9" s="121"/>
      <c r="X9" s="121"/>
      <c r="Y9" s="121"/>
      <c r="Z9" s="121"/>
      <c r="AA9" s="707"/>
      <c r="AB9" s="121"/>
      <c r="AC9" s="121"/>
      <c r="AD9" s="178"/>
      <c r="AE9" s="178"/>
      <c r="AF9" s="707"/>
      <c r="AG9" s="1081"/>
      <c r="AH9" s="1081"/>
      <c r="AI9" s="1081"/>
      <c r="AJ9" s="707"/>
      <c r="AK9" s="110">
        <v>2</v>
      </c>
      <c r="AL9" s="110"/>
      <c r="AM9" s="110">
        <v>3</v>
      </c>
      <c r="AN9" s="110">
        <v>2</v>
      </c>
      <c r="AO9" s="707">
        <f t="shared" ref="AO9:AO15" si="3">SUM(AK9:AN9)</f>
        <v>7</v>
      </c>
      <c r="AP9" s="412"/>
      <c r="AQ9" s="412"/>
      <c r="AR9" s="412"/>
      <c r="AS9" s="412"/>
      <c r="AT9" s="750">
        <f>SUM(AP9:AS9)</f>
        <v>0</v>
      </c>
      <c r="AU9" s="412"/>
      <c r="AV9" s="412"/>
      <c r="AW9" s="412"/>
      <c r="AX9" s="412"/>
      <c r="AY9" s="750">
        <f>SUM(AU9:AX9)</f>
        <v>0</v>
      </c>
      <c r="AZ9" s="420"/>
      <c r="BA9" s="420"/>
      <c r="BB9" s="546"/>
      <c r="BC9" s="121"/>
      <c r="BD9" s="121"/>
      <c r="BE9" s="121"/>
      <c r="BF9" s="121"/>
      <c r="BG9" s="926"/>
      <c r="BH9" s="121"/>
      <c r="BI9" s="121"/>
      <c r="BJ9" s="121"/>
      <c r="BK9" s="121"/>
      <c r="BL9" s="926">
        <f t="shared" si="1"/>
        <v>0</v>
      </c>
      <c r="BM9" s="1042">
        <f t="shared" si="2"/>
        <v>7</v>
      </c>
      <c r="BN9" s="996" t="s">
        <v>532</v>
      </c>
    </row>
    <row r="10" spans="1:67" ht="21" customHeight="1" x14ac:dyDescent="0.3">
      <c r="A10" s="186"/>
      <c r="B10" s="189"/>
      <c r="C10" s="188"/>
      <c r="D10" s="188"/>
      <c r="E10" s="64"/>
      <c r="F10" s="408"/>
      <c r="G10" s="408"/>
      <c r="H10" s="408"/>
      <c r="I10" s="408"/>
      <c r="J10" s="630">
        <f t="shared" si="0"/>
        <v>0</v>
      </c>
      <c r="K10" s="408"/>
      <c r="L10" s="408"/>
      <c r="M10" s="408"/>
      <c r="N10" s="408"/>
      <c r="O10" s="630">
        <f>SUM(K10:N10)</f>
        <v>0</v>
      </c>
      <c r="P10" s="415"/>
      <c r="Q10" s="415"/>
      <c r="R10" s="415"/>
      <c r="S10" s="415"/>
      <c r="T10" s="415"/>
      <c r="U10" s="415"/>
      <c r="V10" s="926">
        <f t="shared" ref="V10:V14" si="4">SUM(P10:U10)</f>
        <v>0</v>
      </c>
      <c r="W10" s="121"/>
      <c r="X10" s="121"/>
      <c r="Y10" s="121"/>
      <c r="Z10" s="121"/>
      <c r="AA10" s="707">
        <f t="shared" ref="AA10:AA16" si="5">SUM(W10:Z10)</f>
        <v>0</v>
      </c>
      <c r="AB10" s="121"/>
      <c r="AC10" s="121"/>
      <c r="AD10" s="121"/>
      <c r="AE10" s="121"/>
      <c r="AF10" s="707">
        <f t="shared" ref="AF10:AF16" si="6">SUM(AB10:AE10)</f>
        <v>0</v>
      </c>
      <c r="AG10" s="1081"/>
      <c r="AH10" s="1081"/>
      <c r="AI10" s="1081"/>
      <c r="AJ10" s="707">
        <f>SUM(AG10:AI10)</f>
        <v>0</v>
      </c>
      <c r="AK10" s="110"/>
      <c r="AL10" s="110"/>
      <c r="AM10" s="110"/>
      <c r="AN10" s="110"/>
      <c r="AO10" s="707">
        <f t="shared" si="3"/>
        <v>0</v>
      </c>
      <c r="AP10" s="412"/>
      <c r="AQ10" s="412"/>
      <c r="AR10" s="412"/>
      <c r="AS10" s="412"/>
      <c r="AT10" s="750">
        <f t="shared" ref="AT10:AT16" si="7">SUM(AP10:AS10)</f>
        <v>0</v>
      </c>
      <c r="AU10" s="412"/>
      <c r="AV10" s="412"/>
      <c r="AW10" s="412"/>
      <c r="AX10" s="412"/>
      <c r="AY10" s="750">
        <f t="shared" ref="AY10:AY16" si="8">SUM(AU10:AX10)</f>
        <v>0</v>
      </c>
      <c r="AZ10" s="420"/>
      <c r="BA10" s="420"/>
      <c r="BB10" s="546"/>
      <c r="BC10" s="121"/>
      <c r="BD10" s="121"/>
      <c r="BE10" s="121"/>
      <c r="BF10" s="121"/>
      <c r="BG10" s="926">
        <f>SUM(BC10:BF10)</f>
        <v>0</v>
      </c>
      <c r="BH10" s="121"/>
      <c r="BI10" s="121"/>
      <c r="BJ10" s="121"/>
      <c r="BK10" s="121"/>
      <c r="BL10" s="926">
        <f t="shared" si="1"/>
        <v>0</v>
      </c>
      <c r="BM10" s="1042">
        <f t="shared" si="2"/>
        <v>0</v>
      </c>
      <c r="BN10" s="833"/>
    </row>
    <row r="11" spans="1:67" ht="21" customHeight="1" x14ac:dyDescent="0.3">
      <c r="A11" s="64"/>
      <c r="B11" s="57"/>
      <c r="C11" s="103"/>
      <c r="D11" s="182"/>
      <c r="E11" s="64"/>
      <c r="F11" s="408"/>
      <c r="G11" s="408"/>
      <c r="H11" s="408"/>
      <c r="I11" s="408"/>
      <c r="J11" s="630">
        <f t="shared" si="0"/>
        <v>0</v>
      </c>
      <c r="K11" s="408"/>
      <c r="L11" s="408"/>
      <c r="M11" s="408"/>
      <c r="N11" s="408"/>
      <c r="O11" s="620"/>
      <c r="P11" s="415"/>
      <c r="Q11" s="415"/>
      <c r="R11" s="415"/>
      <c r="S11" s="415"/>
      <c r="T11" s="415"/>
      <c r="U11" s="415"/>
      <c r="V11" s="926">
        <f t="shared" si="4"/>
        <v>0</v>
      </c>
      <c r="W11" s="121"/>
      <c r="X11" s="121"/>
      <c r="Y11" s="121"/>
      <c r="Z11" s="121"/>
      <c r="AA11" s="707">
        <f t="shared" si="5"/>
        <v>0</v>
      </c>
      <c r="AB11" s="121"/>
      <c r="AC11" s="121"/>
      <c r="AD11" s="121"/>
      <c r="AE11" s="121"/>
      <c r="AF11" s="707">
        <f t="shared" si="6"/>
        <v>0</v>
      </c>
      <c r="AG11" s="1081"/>
      <c r="AH11" s="1081"/>
      <c r="AI11" s="1081"/>
      <c r="AJ11" s="707">
        <f>SUM(AG11:AI11)</f>
        <v>0</v>
      </c>
      <c r="AK11" s="110"/>
      <c r="AL11" s="110"/>
      <c r="AM11" s="110"/>
      <c r="AN11" s="110"/>
      <c r="AO11" s="707">
        <f t="shared" si="3"/>
        <v>0</v>
      </c>
      <c r="AP11" s="412"/>
      <c r="AQ11" s="412"/>
      <c r="AR11" s="412"/>
      <c r="AS11" s="412"/>
      <c r="AT11" s="750">
        <f t="shared" si="7"/>
        <v>0</v>
      </c>
      <c r="AU11" s="412"/>
      <c r="AV11" s="412"/>
      <c r="AW11" s="412"/>
      <c r="AX11" s="412"/>
      <c r="AY11" s="750">
        <f t="shared" si="8"/>
        <v>0</v>
      </c>
      <c r="AZ11" s="420"/>
      <c r="BA11" s="420"/>
      <c r="BB11" s="546"/>
      <c r="BC11" s="121"/>
      <c r="BD11" s="121"/>
      <c r="BE11" s="121"/>
      <c r="BF11" s="121"/>
      <c r="BG11" s="926">
        <f>SUM(BC11:BF11)</f>
        <v>0</v>
      </c>
      <c r="BH11" s="121"/>
      <c r="BI11" s="121"/>
      <c r="BJ11" s="121"/>
      <c r="BK11" s="121"/>
      <c r="BL11" s="926">
        <f t="shared" si="1"/>
        <v>0</v>
      </c>
      <c r="BM11" s="1042">
        <f t="shared" si="2"/>
        <v>0</v>
      </c>
      <c r="BN11" s="1004"/>
    </row>
    <row r="12" spans="1:67" ht="21" customHeight="1" x14ac:dyDescent="0.3">
      <c r="A12" s="51"/>
      <c r="B12" s="58"/>
      <c r="C12" s="51"/>
      <c r="D12" s="51"/>
      <c r="E12" s="64"/>
      <c r="F12" s="408"/>
      <c r="G12" s="408"/>
      <c r="H12" s="408"/>
      <c r="I12" s="408"/>
      <c r="J12" s="630">
        <f t="shared" si="0"/>
        <v>0</v>
      </c>
      <c r="K12" s="408"/>
      <c r="L12" s="408"/>
      <c r="M12" s="408"/>
      <c r="N12" s="408"/>
      <c r="O12" s="630">
        <f>SUM(K12:N12)</f>
        <v>0</v>
      </c>
      <c r="P12" s="415"/>
      <c r="Q12" s="415"/>
      <c r="R12" s="415"/>
      <c r="S12" s="415"/>
      <c r="T12" s="415"/>
      <c r="U12" s="415"/>
      <c r="V12" s="926">
        <f t="shared" si="4"/>
        <v>0</v>
      </c>
      <c r="W12" s="121"/>
      <c r="X12" s="121"/>
      <c r="Y12" s="121"/>
      <c r="Z12" s="121"/>
      <c r="AA12" s="707">
        <f t="shared" si="5"/>
        <v>0</v>
      </c>
      <c r="AB12" s="121"/>
      <c r="AC12" s="121"/>
      <c r="AD12" s="121"/>
      <c r="AE12" s="121"/>
      <c r="AF12" s="707">
        <f t="shared" si="6"/>
        <v>0</v>
      </c>
      <c r="AG12" s="1081"/>
      <c r="AH12" s="1081"/>
      <c r="AI12" s="1081"/>
      <c r="AJ12" s="707">
        <f>SUM(AG12:AI12)</f>
        <v>0</v>
      </c>
      <c r="AK12" s="110"/>
      <c r="AL12" s="110"/>
      <c r="AM12" s="110"/>
      <c r="AN12" s="110"/>
      <c r="AO12" s="707">
        <f t="shared" si="3"/>
        <v>0</v>
      </c>
      <c r="AP12" s="412"/>
      <c r="AQ12" s="412"/>
      <c r="AR12" s="412"/>
      <c r="AS12" s="412"/>
      <c r="AT12" s="750">
        <f t="shared" si="7"/>
        <v>0</v>
      </c>
      <c r="AU12" s="412"/>
      <c r="AV12" s="412"/>
      <c r="AW12" s="412"/>
      <c r="AX12" s="412"/>
      <c r="AY12" s="750">
        <f t="shared" si="8"/>
        <v>0</v>
      </c>
      <c r="AZ12" s="420"/>
      <c r="BA12" s="420"/>
      <c r="BB12" s="546"/>
      <c r="BC12" s="121"/>
      <c r="BD12" s="121"/>
      <c r="BE12" s="121"/>
      <c r="BF12" s="121"/>
      <c r="BG12" s="926">
        <f>SUM(BC12:BF12)</f>
        <v>0</v>
      </c>
      <c r="BH12" s="121"/>
      <c r="BI12" s="121"/>
      <c r="BJ12" s="121"/>
      <c r="BK12" s="121"/>
      <c r="BL12" s="926">
        <f t="shared" si="1"/>
        <v>0</v>
      </c>
      <c r="BM12" s="1042">
        <f t="shared" si="2"/>
        <v>0</v>
      </c>
      <c r="BN12" s="1004"/>
    </row>
    <row r="13" spans="1:67" ht="21" customHeight="1" x14ac:dyDescent="0.3">
      <c r="A13" s="82"/>
      <c r="B13" s="147"/>
      <c r="C13" s="146"/>
      <c r="D13" s="146"/>
      <c r="E13" s="64"/>
      <c r="F13" s="408"/>
      <c r="G13" s="408"/>
      <c r="H13" s="408"/>
      <c r="I13" s="408"/>
      <c r="J13" s="630">
        <f t="shared" si="0"/>
        <v>0</v>
      </c>
      <c r="K13" s="408"/>
      <c r="L13" s="408"/>
      <c r="M13" s="408"/>
      <c r="N13" s="408"/>
      <c r="O13" s="630">
        <f>SUM(K13:N13)</f>
        <v>0</v>
      </c>
      <c r="P13" s="415"/>
      <c r="Q13" s="415"/>
      <c r="R13" s="415"/>
      <c r="S13" s="415"/>
      <c r="T13" s="415"/>
      <c r="U13" s="415"/>
      <c r="V13" s="926">
        <f t="shared" si="4"/>
        <v>0</v>
      </c>
      <c r="W13" s="121"/>
      <c r="X13" s="121"/>
      <c r="Y13" s="121"/>
      <c r="Z13" s="121"/>
      <c r="AA13" s="707">
        <f t="shared" si="5"/>
        <v>0</v>
      </c>
      <c r="AB13" s="121"/>
      <c r="AC13" s="121"/>
      <c r="AD13" s="121"/>
      <c r="AE13" s="121"/>
      <c r="AF13" s="707">
        <f t="shared" si="6"/>
        <v>0</v>
      </c>
      <c r="AG13" s="1081"/>
      <c r="AH13" s="1081"/>
      <c r="AI13" s="1081"/>
      <c r="AJ13" s="707"/>
      <c r="AK13" s="110"/>
      <c r="AL13" s="110"/>
      <c r="AM13" s="110"/>
      <c r="AN13" s="110"/>
      <c r="AO13" s="707">
        <f t="shared" si="3"/>
        <v>0</v>
      </c>
      <c r="AP13" s="412"/>
      <c r="AQ13" s="412"/>
      <c r="AR13" s="412"/>
      <c r="AS13" s="412"/>
      <c r="AT13" s="750">
        <f t="shared" si="7"/>
        <v>0</v>
      </c>
      <c r="AU13" s="412"/>
      <c r="AV13" s="412"/>
      <c r="AW13" s="412"/>
      <c r="AX13" s="412"/>
      <c r="AY13" s="750">
        <f t="shared" si="8"/>
        <v>0</v>
      </c>
      <c r="AZ13" s="420"/>
      <c r="BA13" s="420"/>
      <c r="BB13" s="546"/>
      <c r="BC13" s="121"/>
      <c r="BD13" s="121"/>
      <c r="BE13" s="121"/>
      <c r="BF13" s="121"/>
      <c r="BG13" s="926">
        <f>SUM(BC13:BF13)</f>
        <v>0</v>
      </c>
      <c r="BH13" s="121"/>
      <c r="BI13" s="121"/>
      <c r="BJ13" s="121"/>
      <c r="BK13" s="121"/>
      <c r="BL13" s="926">
        <f t="shared" si="1"/>
        <v>0</v>
      </c>
      <c r="BM13" s="1042">
        <f t="shared" si="2"/>
        <v>0</v>
      </c>
      <c r="BN13" s="1004"/>
    </row>
    <row r="14" spans="1:67" ht="21" customHeight="1" x14ac:dyDescent="0.3">
      <c r="A14" s="63"/>
      <c r="B14" s="58"/>
      <c r="C14" s="188"/>
      <c r="D14" s="188"/>
      <c r="E14" s="64"/>
      <c r="F14" s="408"/>
      <c r="G14" s="408"/>
      <c r="H14" s="408"/>
      <c r="I14" s="408"/>
      <c r="J14" s="630">
        <f t="shared" si="0"/>
        <v>0</v>
      </c>
      <c r="K14" s="408"/>
      <c r="L14" s="408"/>
      <c r="M14" s="408"/>
      <c r="N14" s="408"/>
      <c r="O14" s="630">
        <f>SUM(K14:N14)</f>
        <v>0</v>
      </c>
      <c r="P14" s="415"/>
      <c r="Q14" s="415"/>
      <c r="R14" s="415"/>
      <c r="S14" s="415"/>
      <c r="T14" s="415"/>
      <c r="U14" s="415"/>
      <c r="V14" s="926">
        <f t="shared" si="4"/>
        <v>0</v>
      </c>
      <c r="W14" s="121"/>
      <c r="X14" s="121"/>
      <c r="Y14" s="121"/>
      <c r="Z14" s="121"/>
      <c r="AA14" s="707">
        <f t="shared" si="5"/>
        <v>0</v>
      </c>
      <c r="AB14" s="121"/>
      <c r="AC14" s="121"/>
      <c r="AD14" s="121"/>
      <c r="AE14" s="121"/>
      <c r="AF14" s="707">
        <f t="shared" si="6"/>
        <v>0</v>
      </c>
      <c r="AG14" s="1081"/>
      <c r="AH14" s="1081"/>
      <c r="AI14" s="1081"/>
      <c r="AJ14" s="707"/>
      <c r="AK14" s="110"/>
      <c r="AL14" s="110"/>
      <c r="AM14" s="110"/>
      <c r="AN14" s="110"/>
      <c r="AO14" s="707">
        <f t="shared" si="3"/>
        <v>0</v>
      </c>
      <c r="AP14" s="412"/>
      <c r="AQ14" s="412"/>
      <c r="AR14" s="412"/>
      <c r="AS14" s="412"/>
      <c r="AT14" s="750">
        <f t="shared" si="7"/>
        <v>0</v>
      </c>
      <c r="AU14" s="412"/>
      <c r="AV14" s="412"/>
      <c r="AW14" s="412"/>
      <c r="AX14" s="412"/>
      <c r="AY14" s="750">
        <f t="shared" si="8"/>
        <v>0</v>
      </c>
      <c r="AZ14" s="420"/>
      <c r="BA14" s="420"/>
      <c r="BB14" s="546"/>
      <c r="BC14" s="121"/>
      <c r="BD14" s="121"/>
      <c r="BE14" s="121"/>
      <c r="BF14" s="121"/>
      <c r="BG14" s="926"/>
      <c r="BH14" s="121"/>
      <c r="BI14" s="121"/>
      <c r="BJ14" s="121"/>
      <c r="BK14" s="121"/>
      <c r="BL14" s="926">
        <f t="shared" si="1"/>
        <v>0</v>
      </c>
      <c r="BM14" s="1042">
        <f t="shared" si="2"/>
        <v>0</v>
      </c>
      <c r="BN14" s="1004"/>
    </row>
    <row r="15" spans="1:67" ht="21" customHeight="1" x14ac:dyDescent="0.3">
      <c r="A15" s="71"/>
      <c r="B15" s="96"/>
      <c r="C15" s="146"/>
      <c r="D15" s="188"/>
      <c r="E15" s="146"/>
      <c r="F15" s="408"/>
      <c r="G15" s="408"/>
      <c r="H15" s="408"/>
      <c r="I15" s="408"/>
      <c r="J15" s="630">
        <f>SUM(F15:I15)</f>
        <v>0</v>
      </c>
      <c r="K15" s="408"/>
      <c r="L15" s="408"/>
      <c r="M15" s="408"/>
      <c r="N15" s="408"/>
      <c r="O15" s="630">
        <f>SUM(K15:N15)</f>
        <v>0</v>
      </c>
      <c r="P15" s="415"/>
      <c r="Q15" s="415"/>
      <c r="R15" s="415"/>
      <c r="S15" s="415"/>
      <c r="T15" s="415"/>
      <c r="U15" s="415"/>
      <c r="V15" s="926">
        <f>SUM(P15:U15)</f>
        <v>0</v>
      </c>
      <c r="W15" s="121"/>
      <c r="X15" s="121"/>
      <c r="Y15" s="121"/>
      <c r="Z15" s="121"/>
      <c r="AA15" s="707">
        <f t="shared" si="5"/>
        <v>0</v>
      </c>
      <c r="AB15" s="121"/>
      <c r="AC15" s="121"/>
      <c r="AD15" s="121"/>
      <c r="AE15" s="121"/>
      <c r="AF15" s="707">
        <f t="shared" si="6"/>
        <v>0</v>
      </c>
      <c r="AG15" s="1081"/>
      <c r="AH15" s="1081"/>
      <c r="AI15" s="1081"/>
      <c r="AJ15" s="707">
        <f>SUM(AG15:AI15)</f>
        <v>0</v>
      </c>
      <c r="AK15" s="110"/>
      <c r="AL15" s="110"/>
      <c r="AM15" s="110"/>
      <c r="AN15" s="110"/>
      <c r="AO15" s="707">
        <f t="shared" si="3"/>
        <v>0</v>
      </c>
      <c r="AP15" s="412"/>
      <c r="AQ15" s="412"/>
      <c r="AR15" s="412"/>
      <c r="AS15" s="412"/>
      <c r="AT15" s="750">
        <f t="shared" si="7"/>
        <v>0</v>
      </c>
      <c r="AU15" s="412"/>
      <c r="AV15" s="412"/>
      <c r="AW15" s="412"/>
      <c r="AX15" s="412"/>
      <c r="AY15" s="750">
        <f t="shared" si="8"/>
        <v>0</v>
      </c>
      <c r="AZ15" s="420"/>
      <c r="BA15" s="420"/>
      <c r="BB15" s="546"/>
      <c r="BC15" s="121"/>
      <c r="BD15" s="121"/>
      <c r="BE15" s="121"/>
      <c r="BF15" s="121"/>
      <c r="BG15" s="926">
        <f>SUM(BC15:BF15)</f>
        <v>0</v>
      </c>
      <c r="BH15" s="121"/>
      <c r="BI15" s="121"/>
      <c r="BJ15" s="121"/>
      <c r="BK15" s="121"/>
      <c r="BL15" s="926">
        <f t="shared" si="1"/>
        <v>0</v>
      </c>
      <c r="BM15" s="1042">
        <f t="shared" si="2"/>
        <v>0</v>
      </c>
      <c r="BN15" s="1004"/>
    </row>
    <row r="16" spans="1:67" ht="21" customHeight="1" x14ac:dyDescent="0.3">
      <c r="A16" s="51"/>
      <c r="B16" s="96"/>
      <c r="C16" s="91"/>
      <c r="D16" s="261"/>
      <c r="E16" s="64"/>
      <c r="F16" s="408"/>
      <c r="G16" s="408"/>
      <c r="H16" s="408"/>
      <c r="I16" s="408"/>
      <c r="J16" s="620"/>
      <c r="K16" s="551"/>
      <c r="L16" s="551"/>
      <c r="M16" s="551"/>
      <c r="N16" s="551"/>
      <c r="O16" s="620"/>
      <c r="P16" s="1291"/>
      <c r="Q16" s="1291"/>
      <c r="R16" s="1291"/>
      <c r="S16" s="1291"/>
      <c r="T16" s="1291"/>
      <c r="U16" s="1291"/>
      <c r="V16" s="926">
        <f>SUM(P16:U16)</f>
        <v>0</v>
      </c>
      <c r="W16" s="121"/>
      <c r="X16" s="121"/>
      <c r="Y16" s="121"/>
      <c r="Z16" s="121"/>
      <c r="AA16" s="707">
        <f t="shared" si="5"/>
        <v>0</v>
      </c>
      <c r="AB16" s="121"/>
      <c r="AC16" s="121"/>
      <c r="AD16" s="121"/>
      <c r="AE16" s="121"/>
      <c r="AF16" s="707">
        <f t="shared" si="6"/>
        <v>0</v>
      </c>
      <c r="AG16" s="1081"/>
      <c r="AH16" s="1081"/>
      <c r="AI16" s="1081"/>
      <c r="AJ16" s="707">
        <f>SUM(AG16:AI16)</f>
        <v>0</v>
      </c>
      <c r="AK16" s="110"/>
      <c r="AL16" s="110"/>
      <c r="AM16" s="110"/>
      <c r="AN16" s="110"/>
      <c r="AO16" s="707"/>
      <c r="AP16" s="412"/>
      <c r="AQ16" s="412"/>
      <c r="AR16" s="412"/>
      <c r="AS16" s="412"/>
      <c r="AT16" s="750">
        <f t="shared" si="7"/>
        <v>0</v>
      </c>
      <c r="AU16" s="412"/>
      <c r="AV16" s="412"/>
      <c r="AW16" s="412"/>
      <c r="AX16" s="412"/>
      <c r="AY16" s="750">
        <f t="shared" si="8"/>
        <v>0</v>
      </c>
      <c r="AZ16" s="420"/>
      <c r="BA16" s="420"/>
      <c r="BB16" s="546"/>
      <c r="BC16" s="121"/>
      <c r="BD16" s="121"/>
      <c r="BE16" s="121"/>
      <c r="BF16" s="121"/>
      <c r="BG16" s="926">
        <f>SUM(BC16:BF16)</f>
        <v>0</v>
      </c>
      <c r="BH16" s="121"/>
      <c r="BI16" s="121"/>
      <c r="BJ16" s="121"/>
      <c r="BK16" s="121"/>
      <c r="BL16" s="926">
        <f t="shared" si="1"/>
        <v>0</v>
      </c>
      <c r="BM16" s="1042">
        <f>SUM(J16,O16,AA16,AF16,AJ16,AT16,AO16,AY16,BB16,BG16,BL16)</f>
        <v>0</v>
      </c>
      <c r="BN16" s="1004"/>
    </row>
    <row r="17" spans="1:66" ht="21" customHeight="1" x14ac:dyDescent="0.3">
      <c r="A17" s="51"/>
      <c r="B17" s="96"/>
      <c r="C17" s="91"/>
      <c r="D17" s="261"/>
      <c r="E17" s="103"/>
      <c r="F17" s="408"/>
      <c r="G17" s="408"/>
      <c r="H17" s="408"/>
      <c r="I17" s="408"/>
      <c r="J17" s="620"/>
      <c r="K17" s="551"/>
      <c r="L17" s="551"/>
      <c r="M17" s="551"/>
      <c r="N17" s="551"/>
      <c r="O17" s="620"/>
      <c r="P17" s="415"/>
      <c r="Q17" s="415"/>
      <c r="R17" s="415"/>
      <c r="S17" s="415"/>
      <c r="T17" s="415"/>
      <c r="U17" s="415"/>
      <c r="V17" s="926">
        <f>SUM(P17:U17)</f>
        <v>0</v>
      </c>
      <c r="W17" s="121"/>
      <c r="X17" s="121"/>
      <c r="Y17" s="121"/>
      <c r="Z17" s="121"/>
      <c r="AA17" s="707"/>
      <c r="AB17" s="121"/>
      <c r="AC17" s="121"/>
      <c r="AD17" s="121"/>
      <c r="AE17" s="121"/>
      <c r="AF17" s="707"/>
      <c r="AG17" s="1081"/>
      <c r="AH17" s="1081"/>
      <c r="AI17" s="1081"/>
      <c r="AJ17" s="707"/>
      <c r="AK17" s="110"/>
      <c r="AL17" s="110"/>
      <c r="AM17" s="110"/>
      <c r="AN17" s="110"/>
      <c r="AO17" s="707"/>
      <c r="AP17" s="412"/>
      <c r="AQ17" s="412"/>
      <c r="AR17" s="412"/>
      <c r="AS17" s="412"/>
      <c r="AT17" s="750"/>
      <c r="AU17" s="412"/>
      <c r="AV17" s="412"/>
      <c r="AW17" s="412"/>
      <c r="AX17" s="412"/>
      <c r="AY17" s="750"/>
      <c r="AZ17" s="420"/>
      <c r="BA17" s="420"/>
      <c r="BB17" s="546"/>
      <c r="BC17" s="121"/>
      <c r="BD17" s="121"/>
      <c r="BE17" s="121"/>
      <c r="BF17" s="121"/>
      <c r="BG17" s="926">
        <f>SUM(BC17:BF17)</f>
        <v>0</v>
      </c>
      <c r="BH17" s="121"/>
      <c r="BI17" s="121"/>
      <c r="BJ17" s="121"/>
      <c r="BK17" s="121"/>
      <c r="BL17" s="926">
        <f t="shared" si="1"/>
        <v>0</v>
      </c>
      <c r="BM17" s="1042">
        <f t="shared" si="2"/>
        <v>0</v>
      </c>
      <c r="BN17" s="1004"/>
    </row>
    <row r="18" spans="1:66" ht="21" customHeight="1" x14ac:dyDescent="0.3">
      <c r="A18" s="51"/>
      <c r="B18" s="96"/>
      <c r="C18" s="91"/>
      <c r="D18" s="261"/>
      <c r="E18" s="103"/>
      <c r="F18" s="408"/>
      <c r="G18" s="408"/>
      <c r="H18" s="408"/>
      <c r="I18" s="408"/>
      <c r="J18" s="630">
        <f>SUM(F18:I18)</f>
        <v>0</v>
      </c>
      <c r="K18" s="408"/>
      <c r="L18" s="408"/>
      <c r="M18" s="408"/>
      <c r="N18" s="408"/>
      <c r="O18" s="630">
        <f>SUM(K18:N18)</f>
        <v>0</v>
      </c>
      <c r="P18" s="415"/>
      <c r="Q18" s="415"/>
      <c r="R18" s="415"/>
      <c r="S18" s="415"/>
      <c r="T18" s="415"/>
      <c r="U18" s="415"/>
      <c r="V18" s="926">
        <f>SUM(P18:U18)</f>
        <v>0</v>
      </c>
      <c r="W18" s="121"/>
      <c r="X18" s="121"/>
      <c r="Y18" s="121"/>
      <c r="Z18" s="121"/>
      <c r="AA18" s="707"/>
      <c r="AB18" s="121"/>
      <c r="AC18" s="121"/>
      <c r="AD18" s="121"/>
      <c r="AE18" s="121"/>
      <c r="AF18" s="707"/>
      <c r="AG18" s="1081"/>
      <c r="AH18" s="1081"/>
      <c r="AI18" s="1081"/>
      <c r="AJ18" s="707"/>
      <c r="AK18" s="110"/>
      <c r="AL18" s="110"/>
      <c r="AM18" s="110"/>
      <c r="AN18" s="110"/>
      <c r="AO18" s="707"/>
      <c r="AP18" s="412"/>
      <c r="AQ18" s="412"/>
      <c r="AR18" s="412"/>
      <c r="AS18" s="412"/>
      <c r="AT18" s="750"/>
      <c r="AU18" s="412"/>
      <c r="AV18" s="412"/>
      <c r="AW18" s="412"/>
      <c r="AX18" s="412"/>
      <c r="AY18" s="750"/>
      <c r="AZ18" s="420"/>
      <c r="BA18" s="420"/>
      <c r="BB18" s="546"/>
      <c r="BC18" s="121"/>
      <c r="BD18" s="121"/>
      <c r="BE18" s="121"/>
      <c r="BF18" s="121"/>
      <c r="BG18" s="926"/>
      <c r="BH18" s="121"/>
      <c r="BI18" s="121"/>
      <c r="BJ18" s="121"/>
      <c r="BK18" s="121"/>
      <c r="BL18" s="926">
        <f t="shared" si="1"/>
        <v>0</v>
      </c>
      <c r="BM18" s="1042">
        <f t="shared" si="2"/>
        <v>0</v>
      </c>
      <c r="BN18" s="1004"/>
    </row>
    <row r="20" spans="1:66" ht="15" x14ac:dyDescent="0.2">
      <c r="A20" s="47" t="s">
        <v>314</v>
      </c>
      <c r="B20" s="47"/>
    </row>
    <row r="23" spans="1:66" ht="15" x14ac:dyDescent="0.3">
      <c r="A23" s="71"/>
      <c r="B23" s="96"/>
      <c r="C23" s="104"/>
      <c r="D23" s="104"/>
      <c r="E23" s="72"/>
    </row>
    <row r="24" spans="1:66" ht="15" x14ac:dyDescent="0.3">
      <c r="A24" s="82"/>
      <c r="B24" s="147"/>
      <c r="C24" s="146"/>
      <c r="D24" s="146"/>
      <c r="E24" s="72"/>
    </row>
    <row r="25" spans="1:66" ht="15" x14ac:dyDescent="0.3">
      <c r="A25" s="186"/>
      <c r="B25" s="193"/>
      <c r="C25" s="188"/>
      <c r="D25" s="188"/>
      <c r="E25" s="1308"/>
    </row>
    <row r="26" spans="1:66" ht="15" x14ac:dyDescent="0.3">
      <c r="A26" s="82"/>
      <c r="B26" s="147"/>
      <c r="C26" s="146"/>
      <c r="D26" s="146"/>
      <c r="E26" s="72"/>
    </row>
    <row r="27" spans="1:66" ht="15" x14ac:dyDescent="0.3">
      <c r="A27" s="82"/>
      <c r="B27" s="147"/>
      <c r="C27" s="146"/>
      <c r="D27" s="146"/>
      <c r="E27" s="72"/>
    </row>
    <row r="28" spans="1:66" ht="15" x14ac:dyDescent="0.3">
      <c r="A28" s="82"/>
      <c r="B28" s="147"/>
      <c r="C28" s="146"/>
      <c r="D28" s="146"/>
      <c r="E28" s="72"/>
    </row>
    <row r="29" spans="1:66" ht="15" x14ac:dyDescent="0.3">
      <c r="A29" s="64"/>
      <c r="B29" s="193"/>
      <c r="C29" s="188"/>
      <c r="D29" s="188"/>
      <c r="E29" s="1308"/>
      <c r="F29" s="72"/>
      <c r="G29" s="72"/>
      <c r="H29" s="72"/>
    </row>
    <row r="30" spans="1:66" ht="15" x14ac:dyDescent="0.3">
      <c r="A30" s="64"/>
      <c r="B30" s="147"/>
      <c r="C30" s="103"/>
      <c r="D30" s="182"/>
      <c r="E30" s="88"/>
    </row>
    <row r="31" spans="1:66" ht="15" x14ac:dyDescent="0.3">
      <c r="A31" s="186"/>
      <c r="B31" s="193"/>
      <c r="C31" s="188"/>
      <c r="D31" s="188"/>
      <c r="E31" s="1308"/>
    </row>
  </sheetData>
  <sortState xmlns:xlrd2="http://schemas.microsoft.com/office/spreadsheetml/2017/richdata2" ref="A7:BM18">
    <sortCondition descending="1" ref="BM7:BM18"/>
  </sortState>
  <mergeCells count="13">
    <mergeCell ref="BH4:BL4"/>
    <mergeCell ref="F4:J4"/>
    <mergeCell ref="W1:AK1"/>
    <mergeCell ref="BC4:BG4"/>
    <mergeCell ref="AZ4:BB4"/>
    <mergeCell ref="AP4:AT4"/>
    <mergeCell ref="AK4:AO4"/>
    <mergeCell ref="W4:AA4"/>
    <mergeCell ref="P4:V4"/>
    <mergeCell ref="K4:O4"/>
    <mergeCell ref="AB4:AF4"/>
    <mergeCell ref="AU4:AY4"/>
    <mergeCell ref="AG4:AJ4"/>
  </mergeCells>
  <phoneticPr fontId="5" type="noConversion"/>
  <pageMargins left="0.5" right="0.5" top="0.5" bottom="0.5" header="0" footer="0"/>
  <pageSetup scale="85" orientation="landscape" r:id="rId1"/>
  <headerFooter alignWithMargins="0"/>
  <ignoredErrors>
    <ignoredError sqref="BM1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B28"/>
  <sheetViews>
    <sheetView zoomScale="90" zoomScaleNormal="90" workbookViewId="0">
      <pane xSplit="1" topLeftCell="B1" activePane="topRight" state="frozen"/>
      <selection activeCell="BS17" sqref="BS17"/>
      <selection pane="topRight" activeCell="A14" sqref="A14:E14"/>
    </sheetView>
  </sheetViews>
  <sheetFormatPr defaultColWidth="9.140625" defaultRowHeight="15" x14ac:dyDescent="0.3"/>
  <cols>
    <col min="1" max="1" width="30.42578125" style="50" customWidth="1"/>
    <col min="2" max="2" width="9.42578125" style="50" customWidth="1"/>
    <col min="3" max="3" width="20.5703125" style="49" customWidth="1"/>
    <col min="4" max="4" width="25.28515625" style="49" customWidth="1"/>
    <col min="5" max="5" width="11.7109375" style="50" customWidth="1"/>
    <col min="6" max="8" width="6.5703125" style="50" customWidth="1"/>
    <col min="9" max="13" width="6.5703125" style="524" customWidth="1"/>
    <col min="14" max="16" width="5.7109375" style="50" customWidth="1"/>
    <col min="17" max="17" width="5.7109375" style="524" customWidth="1"/>
    <col min="18" max="21" width="5.85546875" style="50" customWidth="1"/>
    <col min="22" max="27" width="5.85546875" style="524" customWidth="1"/>
    <col min="28" max="29" width="5.7109375" style="50" customWidth="1"/>
    <col min="30" max="30" width="6" style="50" customWidth="1"/>
    <col min="31" max="31" width="6" style="524" customWidth="1"/>
    <col min="32" max="34" width="5.7109375" style="50" customWidth="1"/>
    <col min="35" max="39" width="5.7109375" style="524" customWidth="1"/>
    <col min="40" max="41" width="5.7109375" style="50" customWidth="1"/>
    <col min="42" max="44" width="6" style="50" customWidth="1"/>
    <col min="45" max="45" width="5.7109375" style="50" customWidth="1"/>
    <col min="46" max="51" width="5.7109375" style="524" customWidth="1"/>
    <col min="52" max="52" width="6.7109375" style="50" customWidth="1"/>
    <col min="53" max="16384" width="9.140625" style="50"/>
  </cols>
  <sheetData>
    <row r="1" spans="1:54" ht="25.5" x14ac:dyDescent="0.45">
      <c r="A1" s="349" t="s">
        <v>625</v>
      </c>
      <c r="B1" s="137"/>
      <c r="C1" s="137"/>
      <c r="D1" s="137"/>
      <c r="E1" s="137"/>
      <c r="F1" s="137"/>
      <c r="G1" s="137"/>
      <c r="H1" s="137"/>
      <c r="I1" s="530"/>
      <c r="J1" s="530"/>
      <c r="K1" s="530"/>
      <c r="L1" s="530"/>
      <c r="M1" s="530"/>
      <c r="N1" s="137"/>
      <c r="AB1" s="1513"/>
      <c r="AC1" s="1513"/>
      <c r="AD1" s="1513"/>
      <c r="AE1" s="1513"/>
      <c r="AF1" s="1513"/>
      <c r="AG1" s="1294"/>
    </row>
    <row r="2" spans="1:54" ht="21" x14ac:dyDescent="0.35">
      <c r="A2" s="352" t="s">
        <v>48</v>
      </c>
      <c r="B2" s="138"/>
      <c r="C2" s="138"/>
      <c r="D2" s="138"/>
      <c r="E2" s="138"/>
      <c r="F2" s="52"/>
      <c r="G2" s="52"/>
      <c r="H2" s="52"/>
      <c r="I2" s="531"/>
      <c r="J2" s="531"/>
      <c r="K2" s="531"/>
      <c r="L2" s="531"/>
      <c r="M2" s="531"/>
      <c r="R2" s="49"/>
      <c r="S2" s="49"/>
      <c r="T2" s="49"/>
      <c r="U2" s="49"/>
      <c r="V2" s="525"/>
      <c r="W2" s="525"/>
      <c r="X2" s="525"/>
      <c r="Y2" s="525"/>
      <c r="Z2" s="525"/>
      <c r="AA2" s="525"/>
    </row>
    <row r="3" spans="1:54" x14ac:dyDescent="0.3">
      <c r="B3" s="52"/>
      <c r="C3" s="52"/>
      <c r="D3" s="52"/>
      <c r="E3" s="52"/>
      <c r="F3" s="1629" t="s">
        <v>626</v>
      </c>
      <c r="G3" s="1627"/>
      <c r="H3" s="1627"/>
      <c r="I3" s="1628"/>
      <c r="J3" s="1629" t="s">
        <v>626</v>
      </c>
      <c r="K3" s="1627"/>
      <c r="L3" s="1627"/>
      <c r="M3" s="1628"/>
      <c r="N3" s="1631" t="s">
        <v>629</v>
      </c>
      <c r="O3" s="1632"/>
      <c r="P3" s="1632"/>
      <c r="Q3" s="1633"/>
      <c r="R3" s="1511" t="s">
        <v>227</v>
      </c>
      <c r="S3" s="1535"/>
      <c r="T3" s="1535"/>
      <c r="U3" s="1535"/>
      <c r="V3" s="1512"/>
      <c r="W3" s="1511" t="s">
        <v>227</v>
      </c>
      <c r="X3" s="1535"/>
      <c r="Y3" s="1535"/>
      <c r="Z3" s="1535"/>
      <c r="AA3" s="1512"/>
      <c r="AB3" s="1594" t="s">
        <v>224</v>
      </c>
      <c r="AC3" s="1595"/>
      <c r="AD3" s="1595"/>
      <c r="AE3" s="1596"/>
      <c r="AF3" s="1629" t="s">
        <v>628</v>
      </c>
      <c r="AG3" s="1627"/>
      <c r="AH3" s="1627"/>
      <c r="AI3" s="1628"/>
      <c r="AJ3" s="1629" t="s">
        <v>628</v>
      </c>
      <c r="AK3" s="1627"/>
      <c r="AL3" s="1630"/>
      <c r="AM3" s="696"/>
      <c r="AN3" s="421" t="s">
        <v>285</v>
      </c>
      <c r="AO3" s="421"/>
      <c r="AP3" s="1521" t="s">
        <v>227</v>
      </c>
      <c r="AQ3" s="1539"/>
      <c r="AR3" s="1539"/>
      <c r="AS3" s="1539"/>
      <c r="AT3" s="1522"/>
      <c r="AU3" s="1521" t="s">
        <v>227</v>
      </c>
      <c r="AV3" s="1539"/>
      <c r="AW3" s="1539"/>
      <c r="AX3" s="1539"/>
      <c r="AY3" s="1522"/>
      <c r="AZ3" s="51"/>
    </row>
    <row r="4" spans="1:54" ht="149.44999999999999" customHeight="1" x14ac:dyDescent="0.3">
      <c r="A4" s="52" t="s">
        <v>16</v>
      </c>
      <c r="B4" s="52" t="s">
        <v>17</v>
      </c>
      <c r="C4" s="142" t="s">
        <v>147</v>
      </c>
      <c r="D4" s="52" t="s">
        <v>306</v>
      </c>
      <c r="E4" s="52" t="s">
        <v>293</v>
      </c>
      <c r="F4" s="380" t="s">
        <v>80</v>
      </c>
      <c r="G4" s="391" t="s">
        <v>137</v>
      </c>
      <c r="H4" s="391" t="s">
        <v>57</v>
      </c>
      <c r="I4" s="614" t="s">
        <v>304</v>
      </c>
      <c r="J4" s="390" t="s">
        <v>80</v>
      </c>
      <c r="K4" s="391" t="s">
        <v>137</v>
      </c>
      <c r="L4" s="391" t="s">
        <v>57</v>
      </c>
      <c r="M4" s="614" t="s">
        <v>304</v>
      </c>
      <c r="N4" s="393" t="s">
        <v>99</v>
      </c>
      <c r="O4" s="393" t="s">
        <v>57</v>
      </c>
      <c r="P4" s="393" t="s">
        <v>137</v>
      </c>
      <c r="Q4" s="709" t="s">
        <v>304</v>
      </c>
      <c r="R4" s="367" t="s">
        <v>80</v>
      </c>
      <c r="S4" s="369" t="s">
        <v>576</v>
      </c>
      <c r="T4" s="369" t="s">
        <v>114</v>
      </c>
      <c r="U4" s="513" t="s">
        <v>57</v>
      </c>
      <c r="V4" s="708" t="s">
        <v>304</v>
      </c>
      <c r="W4" s="367" t="s">
        <v>80</v>
      </c>
      <c r="X4" s="369" t="s">
        <v>576</v>
      </c>
      <c r="Y4" s="369" t="s">
        <v>114</v>
      </c>
      <c r="Z4" s="513" t="s">
        <v>57</v>
      </c>
      <c r="AA4" s="708" t="s">
        <v>304</v>
      </c>
      <c r="AB4" s="481" t="s">
        <v>99</v>
      </c>
      <c r="AC4" s="481" t="s">
        <v>137</v>
      </c>
      <c r="AD4" s="481" t="s">
        <v>57</v>
      </c>
      <c r="AE4" s="709" t="s">
        <v>304</v>
      </c>
      <c r="AF4" s="392" t="s">
        <v>80</v>
      </c>
      <c r="AG4" s="392" t="s">
        <v>137</v>
      </c>
      <c r="AH4" s="392" t="s">
        <v>57</v>
      </c>
      <c r="AI4" s="709" t="s">
        <v>304</v>
      </c>
      <c r="AJ4" s="380" t="s">
        <v>80</v>
      </c>
      <c r="AK4" s="915" t="s">
        <v>137</v>
      </c>
      <c r="AL4" s="915" t="s">
        <v>57</v>
      </c>
      <c r="AM4" s="709" t="s">
        <v>304</v>
      </c>
      <c r="AN4" s="512" t="s">
        <v>99</v>
      </c>
      <c r="AO4" s="709" t="s">
        <v>304</v>
      </c>
      <c r="AP4" s="370" t="s">
        <v>80</v>
      </c>
      <c r="AQ4" s="521" t="s">
        <v>614</v>
      </c>
      <c r="AR4" s="521" t="s">
        <v>137</v>
      </c>
      <c r="AS4" s="514" t="s">
        <v>57</v>
      </c>
      <c r="AT4" s="709" t="s">
        <v>304</v>
      </c>
      <c r="AU4" s="370" t="s">
        <v>80</v>
      </c>
      <c r="AV4" s="952" t="s">
        <v>614</v>
      </c>
      <c r="AW4" s="952" t="s">
        <v>137</v>
      </c>
      <c r="AX4" s="513" t="s">
        <v>57</v>
      </c>
      <c r="AY4" s="709" t="s">
        <v>304</v>
      </c>
      <c r="AZ4" s="53" t="s">
        <v>20</v>
      </c>
    </row>
    <row r="5" spans="1:54" x14ac:dyDescent="0.3">
      <c r="A5" s="52"/>
      <c r="B5" s="52"/>
      <c r="C5" s="50"/>
      <c r="D5" s="52"/>
      <c r="E5" s="52"/>
      <c r="F5" s="422"/>
      <c r="G5" s="395"/>
      <c r="H5" s="395"/>
      <c r="I5" s="615"/>
      <c r="J5" s="533"/>
      <c r="K5" s="533"/>
      <c r="L5" s="533"/>
      <c r="M5" s="615"/>
      <c r="N5" s="347"/>
      <c r="O5" s="347"/>
      <c r="P5" s="347"/>
      <c r="Q5" s="888"/>
      <c r="R5" s="117"/>
      <c r="S5" s="117"/>
      <c r="T5" s="117"/>
      <c r="U5" s="117"/>
      <c r="V5" s="702"/>
      <c r="W5" s="527"/>
      <c r="X5" s="527"/>
      <c r="Y5" s="527"/>
      <c r="Z5" s="527"/>
      <c r="AA5" s="702"/>
      <c r="AB5" s="348"/>
      <c r="AC5" s="348"/>
      <c r="AD5" s="348"/>
      <c r="AE5" s="612"/>
      <c r="AF5" s="374"/>
      <c r="AG5" s="423"/>
      <c r="AH5" s="423"/>
      <c r="AI5" s="748"/>
      <c r="AJ5" s="930"/>
      <c r="AK5" s="930"/>
      <c r="AL5" s="930"/>
      <c r="AM5" s="891"/>
      <c r="AN5" s="397"/>
      <c r="AO5" s="931"/>
      <c r="AP5" s="169"/>
      <c r="AQ5" s="169"/>
      <c r="AR5" s="169"/>
      <c r="AS5" s="169"/>
      <c r="AT5" s="776"/>
      <c r="AU5" s="552"/>
      <c r="AV5" s="552"/>
      <c r="AW5" s="552"/>
      <c r="AX5" s="552"/>
      <c r="AY5" s="777"/>
      <c r="AZ5" s="69"/>
      <c r="BA5" s="50" t="s">
        <v>424</v>
      </c>
    </row>
    <row r="6" spans="1:54" ht="21" customHeight="1" x14ac:dyDescent="0.3">
      <c r="A6" s="186" t="s">
        <v>515</v>
      </c>
      <c r="B6" s="193">
        <v>3170</v>
      </c>
      <c r="C6" s="187" t="s">
        <v>542</v>
      </c>
      <c r="D6" s="187" t="s">
        <v>37</v>
      </c>
      <c r="E6" s="104" t="s">
        <v>267</v>
      </c>
      <c r="F6" s="496"/>
      <c r="G6" s="496"/>
      <c r="H6" s="496"/>
      <c r="I6" s="1106">
        <f t="shared" ref="I6:I11" si="0">SUM(F6:H6)</f>
        <v>0</v>
      </c>
      <c r="J6" s="496"/>
      <c r="K6" s="496"/>
      <c r="L6" s="496"/>
      <c r="M6" s="1106">
        <f t="shared" ref="M6:M12" si="1">SUM(J6:L6)</f>
        <v>0</v>
      </c>
      <c r="N6" s="415"/>
      <c r="O6" s="415"/>
      <c r="P6" s="415"/>
      <c r="Q6" s="911">
        <f t="shared" ref="Q6:Q14" si="2">SUM(N6:P6)</f>
        <v>0</v>
      </c>
      <c r="R6" s="121"/>
      <c r="S6" s="121"/>
      <c r="T6" s="121"/>
      <c r="U6" s="121"/>
      <c r="V6" s="707"/>
      <c r="W6" s="1123"/>
      <c r="X6" s="1123"/>
      <c r="Y6" s="1123"/>
      <c r="Z6" s="1123"/>
      <c r="AA6" s="707"/>
      <c r="AB6" s="110">
        <v>1</v>
      </c>
      <c r="AC6" s="110">
        <v>2</v>
      </c>
      <c r="AD6" s="110">
        <v>2</v>
      </c>
      <c r="AE6" s="911">
        <f>SUM(AB6:AD6)</f>
        <v>5</v>
      </c>
      <c r="AF6" s="412"/>
      <c r="AG6" s="412"/>
      <c r="AH6" s="412"/>
      <c r="AI6" s="750"/>
      <c r="AJ6" s="1139"/>
      <c r="AK6" s="1139"/>
      <c r="AL6" s="1139"/>
      <c r="AM6" s="911"/>
      <c r="AN6" s="420"/>
      <c r="AO6" s="880"/>
      <c r="AP6" s="121"/>
      <c r="AQ6" s="121"/>
      <c r="AR6" s="121"/>
      <c r="AS6" s="121"/>
      <c r="AT6" s="1148"/>
      <c r="AU6" s="121"/>
      <c r="AV6" s="121"/>
      <c r="AW6" s="121"/>
      <c r="AX6" s="121"/>
      <c r="AY6" s="1111"/>
      <c r="AZ6" s="79">
        <f t="shared" ref="AZ6" si="3">SUM(I6,M6,Q6,V6,AA6,AE6,AI6,AT6,AY6,AM6,AO6)</f>
        <v>5</v>
      </c>
      <c r="BA6" s="996" t="s">
        <v>532</v>
      </c>
    </row>
    <row r="7" spans="1:54" ht="21" customHeight="1" x14ac:dyDescent="0.3">
      <c r="A7" s="146"/>
      <c r="B7" s="147"/>
      <c r="C7" s="64"/>
      <c r="D7" s="104"/>
      <c r="E7" s="104"/>
      <c r="F7" s="496"/>
      <c r="G7" s="496"/>
      <c r="H7" s="496"/>
      <c r="I7" s="1106">
        <f t="shared" si="0"/>
        <v>0</v>
      </c>
      <c r="J7" s="496"/>
      <c r="K7" s="496"/>
      <c r="L7" s="496"/>
      <c r="M7" s="1106">
        <f t="shared" si="1"/>
        <v>0</v>
      </c>
      <c r="N7" s="415"/>
      <c r="O7" s="415"/>
      <c r="P7" s="415"/>
      <c r="Q7" s="911">
        <f t="shared" si="2"/>
        <v>0</v>
      </c>
      <c r="R7" s="121"/>
      <c r="S7" s="121"/>
      <c r="T7" s="121"/>
      <c r="U7" s="121"/>
      <c r="V7" s="707">
        <f>SUM(R7:U7)</f>
        <v>0</v>
      </c>
      <c r="W7" s="121"/>
      <c r="X7" s="121"/>
      <c r="Y7" s="121"/>
      <c r="Z7" s="121"/>
      <c r="AA7" s="707">
        <f>SUM(W7:Z7)</f>
        <v>0</v>
      </c>
      <c r="AB7" s="110"/>
      <c r="AC7" s="110"/>
      <c r="AD7" s="110"/>
      <c r="AE7" s="911">
        <f t="shared" ref="AE7:AE12" si="4">SUM(AB7:AD7)</f>
        <v>0</v>
      </c>
      <c r="AF7" s="412"/>
      <c r="AG7" s="412"/>
      <c r="AH7" s="412"/>
      <c r="AI7" s="750">
        <f t="shared" ref="AI7:AI13" si="5">SUM(AF7:AH7)</f>
        <v>0</v>
      </c>
      <c r="AJ7" s="452"/>
      <c r="AK7" s="452"/>
      <c r="AL7" s="452"/>
      <c r="AM7" s="911">
        <f t="shared" ref="AM7:AM13" si="6">SUM(AJ7:AL7)</f>
        <v>0</v>
      </c>
      <c r="AN7" s="420"/>
      <c r="AO7" s="880"/>
      <c r="AP7" s="121"/>
      <c r="AQ7" s="121"/>
      <c r="AR7" s="121"/>
      <c r="AS7" s="121"/>
      <c r="AT7" s="1148">
        <f>SUM(AP7:AS7)</f>
        <v>0</v>
      </c>
      <c r="AU7" s="121"/>
      <c r="AV7" s="121"/>
      <c r="AW7" s="121"/>
      <c r="AX7" s="121"/>
      <c r="AY7" s="1111">
        <f>SUM(AU7:AX7)</f>
        <v>0</v>
      </c>
      <c r="AZ7" s="79">
        <f>SUM(I7,M7,Q7,V7,AA7,AE7,AI7,AT7,AY7,AM7,AO7)</f>
        <v>0</v>
      </c>
      <c r="BA7" s="996"/>
    </row>
    <row r="8" spans="1:54" ht="21" customHeight="1" x14ac:dyDescent="0.3">
      <c r="A8" s="82"/>
      <c r="B8" s="147"/>
      <c r="C8" s="146"/>
      <c r="D8" s="146"/>
      <c r="E8" s="146"/>
      <c r="F8" s="496"/>
      <c r="G8" s="496"/>
      <c r="H8" s="496"/>
      <c r="I8" s="1106">
        <f t="shared" si="0"/>
        <v>0</v>
      </c>
      <c r="J8" s="496"/>
      <c r="K8" s="496"/>
      <c r="L8" s="496"/>
      <c r="M8" s="1106">
        <f t="shared" si="1"/>
        <v>0</v>
      </c>
      <c r="N8" s="415"/>
      <c r="O8" s="415"/>
      <c r="P8" s="415"/>
      <c r="Q8" s="911">
        <f t="shared" si="2"/>
        <v>0</v>
      </c>
      <c r="R8" s="121"/>
      <c r="S8" s="121"/>
      <c r="T8" s="121"/>
      <c r="U8" s="121"/>
      <c r="V8" s="707"/>
      <c r="W8" s="121"/>
      <c r="X8" s="121"/>
      <c r="Y8" s="121"/>
      <c r="Z8" s="121"/>
      <c r="AA8" s="707"/>
      <c r="AB8" s="110"/>
      <c r="AC8" s="110"/>
      <c r="AD8" s="110"/>
      <c r="AE8" s="911">
        <f t="shared" si="4"/>
        <v>0</v>
      </c>
      <c r="AF8" s="412"/>
      <c r="AG8" s="412"/>
      <c r="AH8" s="412"/>
      <c r="AI8" s="750">
        <f t="shared" si="5"/>
        <v>0</v>
      </c>
      <c r="AJ8" s="452"/>
      <c r="AK8" s="452"/>
      <c r="AL8" s="452"/>
      <c r="AM8" s="911">
        <f t="shared" si="6"/>
        <v>0</v>
      </c>
      <c r="AN8" s="420"/>
      <c r="AO8" s="880"/>
      <c r="AP8" s="1156"/>
      <c r="AQ8" s="1156"/>
      <c r="AR8" s="1156"/>
      <c r="AS8" s="121"/>
      <c r="AT8" s="1148"/>
      <c r="AU8" s="121"/>
      <c r="AV8" s="121"/>
      <c r="AW8" s="121"/>
      <c r="AX8" s="121"/>
      <c r="AY8" s="1111"/>
      <c r="AZ8" s="79">
        <f t="shared" ref="AZ8:AZ15" si="7">SUM(I8,M8,Q8,V8,AA8,AE8,AI8,AT8,AY8,AM8,AO8)</f>
        <v>0</v>
      </c>
      <c r="BA8" s="996"/>
    </row>
    <row r="9" spans="1:54" ht="21" customHeight="1" x14ac:dyDescent="0.3">
      <c r="A9" s="929"/>
      <c r="B9" s="920"/>
      <c r="C9" s="64"/>
      <c r="D9" s="844"/>
      <c r="E9" s="188"/>
      <c r="F9" s="496"/>
      <c r="G9" s="496"/>
      <c r="H9" s="496"/>
      <c r="I9" s="1106">
        <f t="shared" si="0"/>
        <v>0</v>
      </c>
      <c r="J9" s="496"/>
      <c r="K9" s="496"/>
      <c r="L9" s="496"/>
      <c r="M9" s="1106">
        <f t="shared" si="1"/>
        <v>0</v>
      </c>
      <c r="N9" s="415"/>
      <c r="O9" s="415"/>
      <c r="P9" s="415"/>
      <c r="Q9" s="911">
        <f t="shared" si="2"/>
        <v>0</v>
      </c>
      <c r="R9" s="121"/>
      <c r="S9" s="121"/>
      <c r="T9" s="121"/>
      <c r="U9" s="121"/>
      <c r="V9" s="707">
        <f>SUM(R9:U9)</f>
        <v>0</v>
      </c>
      <c r="W9" s="121"/>
      <c r="X9" s="121"/>
      <c r="Y9" s="121"/>
      <c r="Z9" s="121"/>
      <c r="AA9" s="707">
        <f>SUM(W9:Z9)</f>
        <v>0</v>
      </c>
      <c r="AB9" s="110"/>
      <c r="AC9" s="110"/>
      <c r="AD9" s="110"/>
      <c r="AE9" s="911">
        <f t="shared" si="4"/>
        <v>0</v>
      </c>
      <c r="AF9" s="412"/>
      <c r="AG9" s="412"/>
      <c r="AH9" s="412"/>
      <c r="AI9" s="750">
        <f t="shared" si="5"/>
        <v>0</v>
      </c>
      <c r="AJ9" s="452"/>
      <c r="AK9" s="452"/>
      <c r="AL9" s="452"/>
      <c r="AM9" s="911">
        <f t="shared" si="6"/>
        <v>0</v>
      </c>
      <c r="AN9" s="420"/>
      <c r="AO9" s="880"/>
      <c r="AP9" s="121"/>
      <c r="AQ9" s="121"/>
      <c r="AR9" s="121"/>
      <c r="AS9" s="121"/>
      <c r="AT9" s="1148">
        <f>SUM(AP9:AS9)</f>
        <v>0</v>
      </c>
      <c r="AU9" s="121"/>
      <c r="AV9" s="121"/>
      <c r="AW9" s="121"/>
      <c r="AX9" s="121"/>
      <c r="AY9" s="1111">
        <f>SUM(AU9:AX9)</f>
        <v>0</v>
      </c>
      <c r="AZ9" s="79">
        <f t="shared" si="7"/>
        <v>0</v>
      </c>
      <c r="BA9" s="833"/>
    </row>
    <row r="10" spans="1:54" ht="21" customHeight="1" x14ac:dyDescent="0.3">
      <c r="A10" s="844"/>
      <c r="B10" s="260"/>
      <c r="C10" s="64"/>
      <c r="D10" s="844"/>
      <c r="E10" s="188"/>
      <c r="F10" s="496"/>
      <c r="G10" s="496"/>
      <c r="H10" s="496"/>
      <c r="I10" s="1106">
        <f t="shared" si="0"/>
        <v>0</v>
      </c>
      <c r="J10" s="496"/>
      <c r="K10" s="496"/>
      <c r="L10" s="496"/>
      <c r="M10" s="1106">
        <f t="shared" si="1"/>
        <v>0</v>
      </c>
      <c r="N10" s="415"/>
      <c r="O10" s="415"/>
      <c r="P10" s="415"/>
      <c r="Q10" s="911">
        <f t="shared" si="2"/>
        <v>0</v>
      </c>
      <c r="R10" s="121"/>
      <c r="S10" s="121"/>
      <c r="T10" s="121"/>
      <c r="U10" s="121"/>
      <c r="V10" s="707">
        <f>SUM(R10:U10)</f>
        <v>0</v>
      </c>
      <c r="W10" s="121"/>
      <c r="X10" s="121"/>
      <c r="Y10" s="121"/>
      <c r="Z10" s="121"/>
      <c r="AA10" s="707">
        <f>SUM(W10:Z10)</f>
        <v>0</v>
      </c>
      <c r="AB10" s="110"/>
      <c r="AC10" s="110"/>
      <c r="AD10" s="110"/>
      <c r="AE10" s="911">
        <f t="shared" si="4"/>
        <v>0</v>
      </c>
      <c r="AF10" s="412"/>
      <c r="AG10" s="412"/>
      <c r="AH10" s="412"/>
      <c r="AI10" s="750">
        <f t="shared" si="5"/>
        <v>0</v>
      </c>
      <c r="AJ10" s="452"/>
      <c r="AK10" s="452"/>
      <c r="AL10" s="452"/>
      <c r="AM10" s="911">
        <f t="shared" si="6"/>
        <v>0</v>
      </c>
      <c r="AN10" s="420"/>
      <c r="AO10" s="880"/>
      <c r="AP10" s="121"/>
      <c r="AQ10" s="121"/>
      <c r="AR10" s="121"/>
      <c r="AS10" s="121"/>
      <c r="AT10" s="1148">
        <f>SUM(AP10:AS10)</f>
        <v>0</v>
      </c>
      <c r="AU10" s="121"/>
      <c r="AV10" s="121"/>
      <c r="AW10" s="121"/>
      <c r="AX10" s="121"/>
      <c r="AY10" s="1111">
        <f>SUM(AU10:AX10)</f>
        <v>0</v>
      </c>
      <c r="AZ10" s="79">
        <f t="shared" si="7"/>
        <v>0</v>
      </c>
      <c r="BA10" s="833"/>
    </row>
    <row r="11" spans="1:54" ht="21" customHeight="1" x14ac:dyDescent="0.3">
      <c r="A11" s="844"/>
      <c r="B11" s="260"/>
      <c r="C11" s="64"/>
      <c r="D11" s="844"/>
      <c r="E11" s="188"/>
      <c r="F11" s="496"/>
      <c r="G11" s="496"/>
      <c r="H11" s="496"/>
      <c r="I11" s="1106">
        <f t="shared" si="0"/>
        <v>0</v>
      </c>
      <c r="J11" s="496"/>
      <c r="K11" s="496"/>
      <c r="L11" s="496"/>
      <c r="M11" s="1106">
        <f t="shared" si="1"/>
        <v>0</v>
      </c>
      <c r="N11" s="415"/>
      <c r="O11" s="415"/>
      <c r="P11" s="415"/>
      <c r="Q11" s="911">
        <f t="shared" si="2"/>
        <v>0</v>
      </c>
      <c r="R11" s="121"/>
      <c r="S11" s="121"/>
      <c r="T11" s="121"/>
      <c r="U11" s="121"/>
      <c r="V11" s="707">
        <f>SUM(R11:U11)</f>
        <v>0</v>
      </c>
      <c r="W11" s="121"/>
      <c r="X11" s="121"/>
      <c r="Y11" s="121"/>
      <c r="Z11" s="121"/>
      <c r="AA11" s="707">
        <f>SUM(W11:Z11)</f>
        <v>0</v>
      </c>
      <c r="AB11" s="110"/>
      <c r="AC11" s="110"/>
      <c r="AD11" s="110"/>
      <c r="AE11" s="911">
        <f t="shared" si="4"/>
        <v>0</v>
      </c>
      <c r="AF11" s="412"/>
      <c r="AG11" s="412"/>
      <c r="AH11" s="412"/>
      <c r="AI11" s="750">
        <f t="shared" si="5"/>
        <v>0</v>
      </c>
      <c r="AJ11" s="452"/>
      <c r="AK11" s="452"/>
      <c r="AL11" s="452"/>
      <c r="AM11" s="911">
        <f t="shared" si="6"/>
        <v>0</v>
      </c>
      <c r="AN11" s="420"/>
      <c r="AO11" s="880"/>
      <c r="AP11" s="1156"/>
      <c r="AQ11" s="1156"/>
      <c r="AR11" s="1156"/>
      <c r="AS11" s="121"/>
      <c r="AT11" s="1148"/>
      <c r="AU11" s="121"/>
      <c r="AV11" s="121"/>
      <c r="AW11" s="121"/>
      <c r="AX11" s="121"/>
      <c r="AY11" s="1111"/>
      <c r="AZ11" s="79">
        <f t="shared" si="7"/>
        <v>0</v>
      </c>
      <c r="BA11" s="833"/>
    </row>
    <row r="12" spans="1:54" ht="21" customHeight="1" x14ac:dyDescent="0.3">
      <c r="A12" s="71"/>
      <c r="B12" s="96"/>
      <c r="C12" s="64"/>
      <c r="D12" s="104"/>
      <c r="E12" s="146"/>
      <c r="F12" s="496"/>
      <c r="G12" s="496"/>
      <c r="H12" s="496"/>
      <c r="I12" s="1106">
        <f>SUM(F12:H12)</f>
        <v>0</v>
      </c>
      <c r="J12" s="496"/>
      <c r="K12" s="496"/>
      <c r="L12" s="496"/>
      <c r="M12" s="1106">
        <f t="shared" si="1"/>
        <v>0</v>
      </c>
      <c r="N12" s="415"/>
      <c r="O12" s="415"/>
      <c r="P12" s="415"/>
      <c r="Q12" s="911">
        <f t="shared" si="2"/>
        <v>0</v>
      </c>
      <c r="R12" s="121"/>
      <c r="S12" s="121"/>
      <c r="T12" s="121"/>
      <c r="U12" s="121"/>
      <c r="V12" s="707">
        <f>SUM(R12:U12)</f>
        <v>0</v>
      </c>
      <c r="W12" s="121"/>
      <c r="X12" s="121"/>
      <c r="Y12" s="121"/>
      <c r="Z12" s="121"/>
      <c r="AA12" s="707">
        <f>SUM(W12:Z12)</f>
        <v>0</v>
      </c>
      <c r="AB12" s="110"/>
      <c r="AC12" s="110"/>
      <c r="AD12" s="110"/>
      <c r="AE12" s="911">
        <f t="shared" si="4"/>
        <v>0</v>
      </c>
      <c r="AF12" s="412"/>
      <c r="AG12" s="412"/>
      <c r="AH12" s="412"/>
      <c r="AI12" s="750">
        <f t="shared" si="5"/>
        <v>0</v>
      </c>
      <c r="AJ12" s="452"/>
      <c r="AK12" s="452"/>
      <c r="AL12" s="452"/>
      <c r="AM12" s="911">
        <f t="shared" si="6"/>
        <v>0</v>
      </c>
      <c r="AN12" s="420"/>
      <c r="AO12" s="880"/>
      <c r="AP12" s="121"/>
      <c r="AQ12" s="121"/>
      <c r="AR12" s="121"/>
      <c r="AS12" s="121"/>
      <c r="AT12" s="1148">
        <f>SUM(AP12:AS12)</f>
        <v>0</v>
      </c>
      <c r="AU12" s="121"/>
      <c r="AV12" s="121"/>
      <c r="AW12" s="121"/>
      <c r="AX12" s="121"/>
      <c r="AY12" s="1111">
        <f>SUM(AU12:AX12)</f>
        <v>0</v>
      </c>
      <c r="AZ12" s="79">
        <f t="shared" si="7"/>
        <v>0</v>
      </c>
      <c r="BA12" s="833"/>
    </row>
    <row r="13" spans="1:54" ht="21" customHeight="1" x14ac:dyDescent="0.3">
      <c r="A13" s="51"/>
      <c r="B13" s="96"/>
      <c r="C13" s="103"/>
      <c r="D13" s="91"/>
      <c r="E13" s="71"/>
      <c r="F13" s="496"/>
      <c r="G13" s="496"/>
      <c r="H13" s="496"/>
      <c r="I13" s="1115"/>
      <c r="J13" s="496"/>
      <c r="K13" s="496"/>
      <c r="L13" s="496"/>
      <c r="M13" s="1106"/>
      <c r="N13" s="1291"/>
      <c r="O13" s="1291"/>
      <c r="P13" s="1291"/>
      <c r="Q13" s="911">
        <f t="shared" si="2"/>
        <v>0</v>
      </c>
      <c r="R13" s="121"/>
      <c r="S13" s="121"/>
      <c r="T13" s="121"/>
      <c r="U13" s="121"/>
      <c r="V13" s="707">
        <f>SUM(R13:U13)</f>
        <v>0</v>
      </c>
      <c r="W13" s="121"/>
      <c r="X13" s="121"/>
      <c r="Y13" s="121"/>
      <c r="Z13" s="121"/>
      <c r="AA13" s="707">
        <f>SUM(W13:Z13)</f>
        <v>0</v>
      </c>
      <c r="AB13" s="110"/>
      <c r="AC13" s="110"/>
      <c r="AD13" s="110"/>
      <c r="AE13" s="911"/>
      <c r="AF13" s="412"/>
      <c r="AG13" s="412"/>
      <c r="AH13" s="412"/>
      <c r="AI13" s="750">
        <f t="shared" si="5"/>
        <v>0</v>
      </c>
      <c r="AJ13" s="452"/>
      <c r="AK13" s="452"/>
      <c r="AL13" s="452"/>
      <c r="AM13" s="911">
        <f t="shared" si="6"/>
        <v>0</v>
      </c>
      <c r="AN13" s="420"/>
      <c r="AO13" s="880"/>
      <c r="AP13" s="121"/>
      <c r="AQ13" s="121"/>
      <c r="AR13" s="121"/>
      <c r="AS13" s="121"/>
      <c r="AT13" s="1148">
        <f>SUM(AP13:AS13)</f>
        <v>0</v>
      </c>
      <c r="AU13" s="121"/>
      <c r="AV13" s="121"/>
      <c r="AW13" s="121"/>
      <c r="AX13" s="121"/>
      <c r="AY13" s="1111">
        <f>SUM(AU13:AX13)</f>
        <v>0</v>
      </c>
      <c r="AZ13" s="79">
        <f>SUM(I13,M13,V13,AA13,AE13,AI13,AT13,AY13,AM13,AO13)</f>
        <v>0</v>
      </c>
      <c r="BA13" s="833"/>
    </row>
    <row r="14" spans="1:54" ht="21" customHeight="1" x14ac:dyDescent="0.3">
      <c r="A14" s="51"/>
      <c r="B14" s="96"/>
      <c r="C14" s="261"/>
      <c r="D14" s="91"/>
      <c r="E14" s="261"/>
      <c r="F14" s="496"/>
      <c r="G14" s="496"/>
      <c r="H14" s="496"/>
      <c r="I14" s="1115"/>
      <c r="J14" s="496"/>
      <c r="K14" s="496"/>
      <c r="L14" s="496"/>
      <c r="M14" s="1115"/>
      <c r="N14" s="415"/>
      <c r="O14" s="415"/>
      <c r="P14" s="415"/>
      <c r="Q14" s="911">
        <f t="shared" si="2"/>
        <v>0</v>
      </c>
      <c r="R14" s="121"/>
      <c r="S14" s="121"/>
      <c r="T14" s="121"/>
      <c r="U14" s="121"/>
      <c r="V14" s="707"/>
      <c r="W14" s="121"/>
      <c r="X14" s="121"/>
      <c r="Y14" s="121"/>
      <c r="Z14" s="121"/>
      <c r="AA14" s="707"/>
      <c r="AB14" s="110"/>
      <c r="AC14" s="110"/>
      <c r="AD14" s="110"/>
      <c r="AE14" s="911"/>
      <c r="AF14" s="412"/>
      <c r="AG14" s="412"/>
      <c r="AH14" s="412"/>
      <c r="AI14" s="750"/>
      <c r="AJ14" s="452"/>
      <c r="AK14" s="452"/>
      <c r="AL14" s="452"/>
      <c r="AM14" s="911"/>
      <c r="AN14" s="420"/>
      <c r="AO14" s="880"/>
      <c r="AP14" s="1156"/>
      <c r="AQ14" s="1156"/>
      <c r="AR14" s="1156"/>
      <c r="AS14" s="121"/>
      <c r="AT14" s="1148"/>
      <c r="AU14" s="121"/>
      <c r="AV14" s="121"/>
      <c r="AW14" s="121"/>
      <c r="AX14" s="121"/>
      <c r="AY14" s="1111"/>
      <c r="AZ14" s="79">
        <f t="shared" si="7"/>
        <v>0</v>
      </c>
      <c r="BA14" s="833"/>
      <c r="BB14" s="50" t="s">
        <v>532</v>
      </c>
    </row>
    <row r="15" spans="1:54" ht="21" customHeight="1" x14ac:dyDescent="0.3">
      <c r="A15" s="82"/>
      <c r="B15" s="147"/>
      <c r="C15" s="64"/>
      <c r="D15" s="146"/>
      <c r="E15" s="146"/>
      <c r="F15" s="496"/>
      <c r="G15" s="496"/>
      <c r="H15" s="496"/>
      <c r="I15" s="1115"/>
      <c r="J15" s="1155"/>
      <c r="K15" s="1155"/>
      <c r="L15" s="1155"/>
      <c r="M15" s="1115"/>
      <c r="N15" s="415"/>
      <c r="O15" s="415"/>
      <c r="P15" s="415"/>
      <c r="Q15" s="911"/>
      <c r="R15" s="121"/>
      <c r="S15" s="121"/>
      <c r="T15" s="121"/>
      <c r="U15" s="121"/>
      <c r="V15" s="707"/>
      <c r="W15" s="121"/>
      <c r="X15" s="121"/>
      <c r="Y15" s="121"/>
      <c r="Z15" s="121"/>
      <c r="AA15" s="707"/>
      <c r="AB15" s="110"/>
      <c r="AC15" s="110"/>
      <c r="AD15" s="110"/>
      <c r="AE15" s="911"/>
      <c r="AF15" s="412"/>
      <c r="AG15" s="412"/>
      <c r="AH15" s="412"/>
      <c r="AI15" s="750"/>
      <c r="AJ15" s="452"/>
      <c r="AK15" s="452"/>
      <c r="AL15" s="452"/>
      <c r="AM15" s="911"/>
      <c r="AN15" s="420"/>
      <c r="AO15" s="880"/>
      <c r="AP15" s="121"/>
      <c r="AQ15" s="121"/>
      <c r="AR15" s="121"/>
      <c r="AS15" s="121"/>
      <c r="AT15" s="1148"/>
      <c r="AU15" s="121"/>
      <c r="AV15" s="121"/>
      <c r="AW15" s="121"/>
      <c r="AX15" s="121"/>
      <c r="AY15" s="1111"/>
      <c r="AZ15" s="79">
        <f t="shared" si="7"/>
        <v>0</v>
      </c>
      <c r="BA15" s="833"/>
    </row>
    <row r="16" spans="1:54" x14ac:dyDescent="0.3">
      <c r="AX16" s="524">
        <v>9</v>
      </c>
    </row>
    <row r="17" spans="1:5" ht="16.5" x14ac:dyDescent="0.3">
      <c r="B17" s="47" t="s">
        <v>314</v>
      </c>
    </row>
    <row r="19" spans="1:5" x14ac:dyDescent="0.3">
      <c r="A19" s="88" t="s">
        <v>385</v>
      </c>
      <c r="B19" s="88"/>
      <c r="C19"/>
      <c r="D19"/>
      <c r="E19"/>
    </row>
    <row r="20" spans="1:5" x14ac:dyDescent="0.3">
      <c r="A20"/>
      <c r="B20" s="71" t="s">
        <v>290</v>
      </c>
      <c r="C20" s="96">
        <v>4033</v>
      </c>
      <c r="D20" s="104" t="s">
        <v>273</v>
      </c>
      <c r="E20" s="104" t="s">
        <v>291</v>
      </c>
    </row>
    <row r="21" spans="1:5" x14ac:dyDescent="0.3">
      <c r="A21"/>
      <c r="B21" s="82" t="s">
        <v>333</v>
      </c>
      <c r="C21" s="147">
        <v>4098</v>
      </c>
      <c r="D21" s="146" t="s">
        <v>24</v>
      </c>
      <c r="E21" s="146" t="s">
        <v>334</v>
      </c>
    </row>
    <row r="22" spans="1:5" ht="45" x14ac:dyDescent="0.3">
      <c r="A22"/>
      <c r="B22" s="186" t="s">
        <v>322</v>
      </c>
      <c r="C22" s="193">
        <v>4091</v>
      </c>
      <c r="D22" s="188" t="s">
        <v>277</v>
      </c>
      <c r="E22" s="188" t="s">
        <v>277</v>
      </c>
    </row>
    <row r="23" spans="1:5" x14ac:dyDescent="0.3">
      <c r="A23"/>
      <c r="B23" s="82" t="s">
        <v>311</v>
      </c>
      <c r="C23" s="147">
        <v>4037</v>
      </c>
      <c r="D23" s="146" t="s">
        <v>348</v>
      </c>
      <c r="E23" s="146" t="s">
        <v>140</v>
      </c>
    </row>
    <row r="24" spans="1:5" x14ac:dyDescent="0.3">
      <c r="A24"/>
      <c r="B24" s="82" t="s">
        <v>337</v>
      </c>
      <c r="C24" s="147">
        <v>4099</v>
      </c>
      <c r="D24" s="146" t="s">
        <v>348</v>
      </c>
      <c r="E24" s="146" t="s">
        <v>338</v>
      </c>
    </row>
    <row r="25" spans="1:5" x14ac:dyDescent="0.3">
      <c r="A25"/>
      <c r="B25" s="82" t="s">
        <v>318</v>
      </c>
      <c r="C25" s="147">
        <v>4050</v>
      </c>
      <c r="D25" s="146" t="s">
        <v>319</v>
      </c>
      <c r="E25" s="146" t="s">
        <v>239</v>
      </c>
    </row>
    <row r="26" spans="1:5" ht="30" x14ac:dyDescent="0.3">
      <c r="A26"/>
      <c r="B26" s="64" t="s">
        <v>310</v>
      </c>
      <c r="C26" s="193">
        <v>4986</v>
      </c>
      <c r="D26" s="188" t="s">
        <v>24</v>
      </c>
      <c r="E26" s="188" t="s">
        <v>24</v>
      </c>
    </row>
    <row r="27" spans="1:5" x14ac:dyDescent="0.3">
      <c r="A27"/>
      <c r="B27" s="64" t="s">
        <v>346</v>
      </c>
      <c r="C27" s="147">
        <v>4011</v>
      </c>
      <c r="D27" s="103" t="s">
        <v>347</v>
      </c>
      <c r="E27" s="182" t="s">
        <v>347</v>
      </c>
    </row>
    <row r="28" spans="1:5" ht="30" x14ac:dyDescent="0.3">
      <c r="A28"/>
      <c r="B28" s="186" t="s">
        <v>366</v>
      </c>
      <c r="C28" s="193">
        <v>4129</v>
      </c>
      <c r="D28" s="188" t="s">
        <v>367</v>
      </c>
      <c r="E28" s="188" t="s">
        <v>368</v>
      </c>
    </row>
  </sheetData>
  <sortState xmlns:xlrd2="http://schemas.microsoft.com/office/spreadsheetml/2017/richdata2" ref="A7:AZ15">
    <sortCondition descending="1" ref="AZ7:AZ15"/>
  </sortState>
  <mergeCells count="11">
    <mergeCell ref="AU3:AY3"/>
    <mergeCell ref="F3:I3"/>
    <mergeCell ref="J3:M3"/>
    <mergeCell ref="W3:AA3"/>
    <mergeCell ref="AB1:AF1"/>
    <mergeCell ref="AP3:AT3"/>
    <mergeCell ref="AF3:AI3"/>
    <mergeCell ref="AB3:AE3"/>
    <mergeCell ref="R3:V3"/>
    <mergeCell ref="N3:Q3"/>
    <mergeCell ref="AJ3:AL3"/>
  </mergeCells>
  <phoneticPr fontId="5" type="noConversion"/>
  <pageMargins left="0.5" right="0.5" top="0.5" bottom="0.5" header="0" footer="0"/>
  <pageSetup scale="85" orientation="landscape" r:id="rId1"/>
  <headerFooter alignWithMargins="0"/>
  <ignoredErrors>
    <ignoredError sqref="AZ13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Z21"/>
  <sheetViews>
    <sheetView zoomScale="90" zoomScaleNormal="90" workbookViewId="0">
      <pane xSplit="1" topLeftCell="B1" activePane="topRight" state="frozen"/>
      <selection pane="topRight" activeCell="A9" sqref="A9:E9"/>
    </sheetView>
  </sheetViews>
  <sheetFormatPr defaultColWidth="9.140625" defaultRowHeight="18" x14ac:dyDescent="0.35"/>
  <cols>
    <col min="1" max="1" width="27.140625" style="84" customWidth="1"/>
    <col min="2" max="2" width="4.7109375" style="84" customWidth="1"/>
    <col min="3" max="3" width="9.5703125" style="84" customWidth="1"/>
    <col min="4" max="4" width="24.28515625" style="84" bestFit="1" customWidth="1"/>
    <col min="5" max="5" width="19.7109375" style="84" customWidth="1"/>
    <col min="6" max="6" width="16.140625" style="84" customWidth="1"/>
    <col min="7" max="10" width="5.140625" style="84" customWidth="1"/>
    <col min="11" max="16" width="5.140625" style="556" customWidth="1"/>
    <col min="17" max="19" width="5.7109375" style="84" customWidth="1"/>
    <col min="20" max="20" width="5.7109375" style="556" customWidth="1"/>
    <col min="21" max="23" width="5.7109375" style="84" customWidth="1"/>
    <col min="24" max="28" width="5.7109375" style="556" customWidth="1"/>
    <col min="29" max="31" width="5.7109375" style="84" customWidth="1"/>
    <col min="32" max="32" width="5.7109375" style="556" customWidth="1"/>
    <col min="33" max="36" width="5.7109375" style="84" customWidth="1"/>
    <col min="37" max="46" width="5.7109375" style="556" customWidth="1"/>
    <col min="47" max="49" width="7.140625" style="84" customWidth="1"/>
    <col min="50" max="50" width="7.140625" style="556" customWidth="1"/>
    <col min="51" max="16384" width="9.140625" style="84"/>
  </cols>
  <sheetData>
    <row r="1" spans="1:52" ht="25.5" x14ac:dyDescent="0.45">
      <c r="A1" s="349" t="s">
        <v>625</v>
      </c>
      <c r="B1" s="137"/>
      <c r="C1" s="137"/>
      <c r="D1" s="137"/>
      <c r="E1" s="137"/>
      <c r="F1" s="137"/>
      <c r="G1" s="137"/>
      <c r="H1" s="137"/>
      <c r="I1" s="137"/>
      <c r="J1" s="137"/>
      <c r="K1" s="530"/>
      <c r="L1" s="530"/>
      <c r="M1" s="530"/>
      <c r="N1" s="530"/>
      <c r="O1" s="530"/>
      <c r="P1" s="530"/>
      <c r="U1" s="1650"/>
      <c r="V1" s="1650"/>
      <c r="W1" s="1650"/>
      <c r="X1" s="1650"/>
      <c r="Y1" s="1650"/>
      <c r="Z1" s="1650"/>
      <c r="AA1" s="1650"/>
      <c r="AB1" s="1650"/>
      <c r="AC1" s="1650"/>
      <c r="AD1" s="1650"/>
    </row>
    <row r="2" spans="1:52" ht="18.75" customHeight="1" x14ac:dyDescent="0.35">
      <c r="A2" s="352" t="s">
        <v>377</v>
      </c>
      <c r="B2" s="143"/>
      <c r="C2" s="83"/>
      <c r="D2" s="1293"/>
      <c r="E2" s="83"/>
      <c r="F2" s="83"/>
      <c r="G2" s="1550" t="s">
        <v>259</v>
      </c>
      <c r="H2" s="1551"/>
      <c r="I2" s="1551"/>
      <c r="J2" s="1551"/>
      <c r="K2" s="1552"/>
      <c r="L2" s="1550"/>
      <c r="M2" s="1551"/>
      <c r="N2" s="1551"/>
      <c r="O2" s="1551"/>
      <c r="P2" s="1552"/>
      <c r="Q2" s="1545" t="s">
        <v>1</v>
      </c>
      <c r="R2" s="1546"/>
      <c r="S2" s="1546"/>
      <c r="T2" s="1649"/>
      <c r="U2" s="1555" t="s">
        <v>227</v>
      </c>
      <c r="V2" s="1556"/>
      <c r="W2" s="1556"/>
      <c r="X2" s="1557"/>
      <c r="Y2" s="1558" t="s">
        <v>227</v>
      </c>
      <c r="Z2" s="1559"/>
      <c r="AA2" s="1559"/>
      <c r="AB2" s="1560"/>
      <c r="AC2" s="1608" t="s">
        <v>172</v>
      </c>
      <c r="AD2" s="1609"/>
      <c r="AE2" s="1609"/>
      <c r="AF2" s="1610"/>
      <c r="AG2" s="1547" t="s">
        <v>257</v>
      </c>
      <c r="AH2" s="1548"/>
      <c r="AI2" s="1548"/>
      <c r="AJ2" s="1548"/>
      <c r="AK2" s="1549"/>
      <c r="AL2" s="1550" t="s">
        <v>257</v>
      </c>
      <c r="AM2" s="1551"/>
      <c r="AN2" s="1551"/>
      <c r="AO2" s="1551"/>
      <c r="AP2" s="1552"/>
      <c r="AQ2" s="1555" t="s">
        <v>227</v>
      </c>
      <c r="AR2" s="1556"/>
      <c r="AS2" s="1556"/>
      <c r="AT2" s="1557"/>
      <c r="AU2" s="1558" t="s">
        <v>371</v>
      </c>
      <c r="AV2" s="1559"/>
      <c r="AW2" s="1559"/>
      <c r="AX2" s="1560"/>
    </row>
    <row r="3" spans="1:52" ht="183.75" customHeight="1" x14ac:dyDescent="0.35">
      <c r="A3" s="159" t="s">
        <v>16</v>
      </c>
      <c r="B3" s="159"/>
      <c r="C3" s="159" t="s">
        <v>17</v>
      </c>
      <c r="D3" s="159" t="s">
        <v>18</v>
      </c>
      <c r="E3" s="159" t="s">
        <v>205</v>
      </c>
      <c r="F3" s="159" t="s">
        <v>620</v>
      </c>
      <c r="G3" s="390" t="s">
        <v>139</v>
      </c>
      <c r="H3" s="391" t="s">
        <v>134</v>
      </c>
      <c r="I3" s="391" t="s">
        <v>102</v>
      </c>
      <c r="J3" s="391" t="s">
        <v>129</v>
      </c>
      <c r="K3" s="614" t="s">
        <v>304</v>
      </c>
      <c r="L3" s="390" t="s">
        <v>139</v>
      </c>
      <c r="M3" s="391" t="s">
        <v>134</v>
      </c>
      <c r="N3" s="391" t="s">
        <v>102</v>
      </c>
      <c r="O3" s="391" t="s">
        <v>129</v>
      </c>
      <c r="P3" s="614" t="s">
        <v>304</v>
      </c>
      <c r="Q3" s="523" t="s">
        <v>128</v>
      </c>
      <c r="R3" s="523" t="s">
        <v>120</v>
      </c>
      <c r="S3" s="523" t="s">
        <v>102</v>
      </c>
      <c r="T3" s="902" t="s">
        <v>304</v>
      </c>
      <c r="U3" s="521" t="s">
        <v>128</v>
      </c>
      <c r="V3" s="521" t="s">
        <v>120</v>
      </c>
      <c r="W3" s="521" t="s">
        <v>102</v>
      </c>
      <c r="X3" s="708" t="s">
        <v>304</v>
      </c>
      <c r="Y3" s="521" t="s">
        <v>128</v>
      </c>
      <c r="Z3" s="521" t="s">
        <v>120</v>
      </c>
      <c r="AA3" s="521" t="s">
        <v>102</v>
      </c>
      <c r="AB3" s="706" t="s">
        <v>304</v>
      </c>
      <c r="AC3" s="480" t="s">
        <v>138</v>
      </c>
      <c r="AD3" s="480" t="s">
        <v>134</v>
      </c>
      <c r="AE3" s="480" t="s">
        <v>102</v>
      </c>
      <c r="AF3" s="1093" t="s">
        <v>304</v>
      </c>
      <c r="AG3" s="522" t="s">
        <v>139</v>
      </c>
      <c r="AH3" s="522" t="s">
        <v>134</v>
      </c>
      <c r="AI3" s="522" t="s">
        <v>102</v>
      </c>
      <c r="AJ3" s="522" t="s">
        <v>129</v>
      </c>
      <c r="AK3" s="741" t="s">
        <v>304</v>
      </c>
      <c r="AL3" s="390" t="s">
        <v>139</v>
      </c>
      <c r="AM3" s="391" t="s">
        <v>134</v>
      </c>
      <c r="AN3" s="391" t="s">
        <v>102</v>
      </c>
      <c r="AO3" s="391" t="s">
        <v>129</v>
      </c>
      <c r="AP3" s="1020" t="s">
        <v>304</v>
      </c>
      <c r="AQ3" s="521" t="s">
        <v>128</v>
      </c>
      <c r="AR3" s="521" t="s">
        <v>120</v>
      </c>
      <c r="AS3" s="521" t="s">
        <v>102</v>
      </c>
      <c r="AT3" s="955" t="s">
        <v>304</v>
      </c>
      <c r="AU3" s="521" t="s">
        <v>128</v>
      </c>
      <c r="AV3" s="521" t="s">
        <v>120</v>
      </c>
      <c r="AW3" s="521" t="s">
        <v>102</v>
      </c>
      <c r="AX3" s="955" t="s">
        <v>304</v>
      </c>
      <c r="AY3" s="97" t="s">
        <v>20</v>
      </c>
    </row>
    <row r="4" spans="1:52" s="85" customFormat="1" x14ac:dyDescent="0.35">
      <c r="B4" s="159"/>
      <c r="C4" s="159"/>
      <c r="D4" s="159"/>
      <c r="E4" s="159"/>
      <c r="F4" s="159"/>
      <c r="G4" s="433"/>
      <c r="H4" s="424"/>
      <c r="I4" s="424"/>
      <c r="J4" s="424"/>
      <c r="K4" s="621"/>
      <c r="L4" s="424"/>
      <c r="M4" s="424"/>
      <c r="N4" s="424"/>
      <c r="O4" s="424"/>
      <c r="P4" s="621"/>
      <c r="Q4" s="430"/>
      <c r="R4" s="430"/>
      <c r="S4" s="430"/>
      <c r="T4" s="963"/>
      <c r="U4" s="122"/>
      <c r="V4" s="122"/>
      <c r="W4" s="122"/>
      <c r="X4" s="710"/>
      <c r="Y4" s="561"/>
      <c r="Z4" s="561"/>
      <c r="AA4" s="561"/>
      <c r="AB4" s="710"/>
      <c r="AC4" s="274"/>
      <c r="AD4" s="274"/>
      <c r="AE4" s="274"/>
      <c r="AF4" s="563"/>
      <c r="AG4" s="427"/>
      <c r="AH4" s="427"/>
      <c r="AI4" s="427"/>
      <c r="AJ4" s="427"/>
      <c r="AK4" s="751"/>
      <c r="AL4" s="553"/>
      <c r="AM4" s="553"/>
      <c r="AN4" s="553"/>
      <c r="AO4" s="553"/>
      <c r="AP4" s="961"/>
      <c r="AQ4" s="953"/>
      <c r="AR4" s="953"/>
      <c r="AS4" s="953"/>
      <c r="AT4" s="751"/>
      <c r="AU4" s="171"/>
      <c r="AV4" s="171"/>
      <c r="AW4" s="171"/>
      <c r="AX4" s="954"/>
      <c r="AY4" s="98"/>
      <c r="AZ4" s="85" t="s">
        <v>424</v>
      </c>
    </row>
    <row r="5" spans="1:52" ht="21" customHeight="1" x14ac:dyDescent="0.35">
      <c r="A5" s="71"/>
      <c r="B5" s="71"/>
      <c r="C5" s="96"/>
      <c r="D5" s="104"/>
      <c r="E5" s="104"/>
      <c r="F5" s="51"/>
      <c r="G5" s="425"/>
      <c r="H5" s="425"/>
      <c r="I5" s="425"/>
      <c r="J5" s="425"/>
      <c r="K5" s="621">
        <f>SUM(G5:J5)</f>
        <v>0</v>
      </c>
      <c r="L5" s="425"/>
      <c r="M5" s="425"/>
      <c r="N5" s="425"/>
      <c r="O5" s="425"/>
      <c r="P5" s="621">
        <f>SUM(L5:O5)</f>
        <v>0</v>
      </c>
      <c r="Q5" s="431"/>
      <c r="R5" s="431"/>
      <c r="S5" s="431"/>
      <c r="T5" s="623">
        <f>SUM(Q5:S5)</f>
        <v>0</v>
      </c>
      <c r="U5" s="123"/>
      <c r="V5" s="123"/>
      <c r="W5" s="123"/>
      <c r="X5" s="710">
        <f>SUM(U5:W5)</f>
        <v>0</v>
      </c>
      <c r="Y5" s="123"/>
      <c r="Z5" s="562"/>
      <c r="AA5" s="562"/>
      <c r="AB5" s="710">
        <f>SUM(Y5:AA5)</f>
        <v>0</v>
      </c>
      <c r="AC5" s="275"/>
      <c r="AD5" s="275"/>
      <c r="AE5" s="275"/>
      <c r="AF5" s="1094">
        <f>SUM(AC5:AE5)</f>
        <v>0</v>
      </c>
      <c r="AG5" s="428"/>
      <c r="AH5" s="428"/>
      <c r="AI5" s="428"/>
      <c r="AJ5" s="428"/>
      <c r="AK5" s="751">
        <f>SUM(AG5:AJ5)</f>
        <v>0</v>
      </c>
      <c r="AL5" s="425"/>
      <c r="AM5" s="425"/>
      <c r="AN5" s="425"/>
      <c r="AO5" s="425"/>
      <c r="AP5" s="961">
        <f>SUM(AL5:AO5)</f>
        <v>0</v>
      </c>
      <c r="AQ5" s="956"/>
      <c r="AR5" s="956"/>
      <c r="AS5" s="956"/>
      <c r="AT5" s="751"/>
      <c r="AU5" s="172"/>
      <c r="AV5" s="172"/>
      <c r="AW5" s="172"/>
      <c r="AX5" s="958"/>
      <c r="AY5" s="98">
        <f>SUM(K5,T5,X5,AB5,AF5,AK5,AP5,AT5,AX5)</f>
        <v>0</v>
      </c>
      <c r="AZ5" s="996"/>
    </row>
    <row r="6" spans="1:52" ht="21" customHeight="1" x14ac:dyDescent="0.35">
      <c r="A6" s="64"/>
      <c r="B6" s="51"/>
      <c r="C6" s="96"/>
      <c r="D6" s="91"/>
      <c r="E6" s="91"/>
      <c r="F6" s="51"/>
      <c r="G6" s="425"/>
      <c r="H6" s="425"/>
      <c r="I6" s="425"/>
      <c r="J6" s="425"/>
      <c r="K6" s="621"/>
      <c r="L6" s="425"/>
      <c r="M6" s="425"/>
      <c r="N6" s="425"/>
      <c r="O6" s="425"/>
      <c r="P6" s="621"/>
      <c r="Q6" s="1292"/>
      <c r="R6" s="1292"/>
      <c r="S6" s="1292"/>
      <c r="T6" s="623">
        <f>SUM(Q6:S6)</f>
        <v>0</v>
      </c>
      <c r="U6" s="123"/>
      <c r="V6" s="123"/>
      <c r="W6" s="123"/>
      <c r="X6" s="710"/>
      <c r="Y6" s="562"/>
      <c r="Z6" s="562"/>
      <c r="AA6" s="562"/>
      <c r="AB6" s="710"/>
      <c r="AC6" s="275"/>
      <c r="AD6" s="275"/>
      <c r="AE6" s="275"/>
      <c r="AF6" s="1094"/>
      <c r="AG6" s="428"/>
      <c r="AH6" s="428"/>
      <c r="AI6" s="428"/>
      <c r="AJ6" s="428"/>
      <c r="AK6" s="751">
        <f>SUM(AG6:AJ6)</f>
        <v>0</v>
      </c>
      <c r="AL6" s="425"/>
      <c r="AM6" s="425"/>
      <c r="AN6" s="425"/>
      <c r="AO6" s="425"/>
      <c r="AP6" s="961">
        <f>SUM(AL6:AO6)</f>
        <v>0</v>
      </c>
      <c r="AQ6" s="956"/>
      <c r="AR6" s="956"/>
      <c r="AS6" s="956"/>
      <c r="AT6" s="751">
        <f>SUM(AQ6:AS6)</f>
        <v>0</v>
      </c>
      <c r="AU6" s="172"/>
      <c r="AV6" s="172"/>
      <c r="AW6" s="172"/>
      <c r="AX6" s="958">
        <f>SUM(AU6:AW6)</f>
        <v>0</v>
      </c>
      <c r="AY6" s="98">
        <f>SUM(K6,T6,X6,AB6,AF6,AK6,AP6,AX6)</f>
        <v>0</v>
      </c>
      <c r="AZ6" s="996"/>
    </row>
    <row r="7" spans="1:52" ht="21" customHeight="1" x14ac:dyDescent="0.35">
      <c r="A7" s="82"/>
      <c r="B7" s="71"/>
      <c r="C7" s="96"/>
      <c r="D7" s="146"/>
      <c r="E7" s="104"/>
      <c r="F7" s="51"/>
      <c r="G7" s="425"/>
      <c r="H7" s="425"/>
      <c r="I7" s="425"/>
      <c r="J7" s="425"/>
      <c r="K7" s="621"/>
      <c r="L7" s="425"/>
      <c r="M7" s="425"/>
      <c r="N7" s="425"/>
      <c r="O7" s="425"/>
      <c r="P7" s="621"/>
      <c r="Q7" s="431"/>
      <c r="R7" s="431"/>
      <c r="S7" s="431"/>
      <c r="T7" s="623"/>
      <c r="U7" s="123"/>
      <c r="V7" s="123"/>
      <c r="W7" s="123"/>
      <c r="X7" s="710"/>
      <c r="Y7" s="562"/>
      <c r="Z7" s="562"/>
      <c r="AA7" s="562"/>
      <c r="AB7" s="710"/>
      <c r="AC7" s="275"/>
      <c r="AD7" s="275"/>
      <c r="AE7" s="275"/>
      <c r="AF7" s="1094"/>
      <c r="AG7" s="428"/>
      <c r="AH7" s="428"/>
      <c r="AI7" s="428"/>
      <c r="AJ7" s="428"/>
      <c r="AK7" s="751"/>
      <c r="AL7" s="425"/>
      <c r="AM7" s="425"/>
      <c r="AN7" s="425"/>
      <c r="AO7" s="425"/>
      <c r="AP7" s="961"/>
      <c r="AQ7" s="956"/>
      <c r="AR7" s="956"/>
      <c r="AS7" s="956"/>
      <c r="AT7" s="751">
        <f>SUM(AQ7:AS7)</f>
        <v>0</v>
      </c>
      <c r="AU7" s="172"/>
      <c r="AV7" s="172"/>
      <c r="AW7" s="172"/>
      <c r="AX7" s="958">
        <f>SUM(AU7:AW7)</f>
        <v>0</v>
      </c>
      <c r="AY7" s="98">
        <f t="shared" ref="AY7:AY10" si="0">SUM(K7,T7,X7,AB7,AF7,AK7,AP7,AT7,AX7)</f>
        <v>0</v>
      </c>
      <c r="AZ7" s="996"/>
    </row>
    <row r="8" spans="1:52" ht="21" customHeight="1" x14ac:dyDescent="0.35">
      <c r="A8" s="929"/>
      <c r="B8" s="929"/>
      <c r="C8" s="920"/>
      <c r="D8" s="188"/>
      <c r="E8" s="51"/>
      <c r="F8" s="51"/>
      <c r="G8" s="425"/>
      <c r="H8" s="425"/>
      <c r="I8" s="425"/>
      <c r="J8" s="425"/>
      <c r="K8" s="621">
        <f>SUM(G8:J8)</f>
        <v>0</v>
      </c>
      <c r="L8" s="425"/>
      <c r="M8" s="425"/>
      <c r="N8" s="425"/>
      <c r="O8" s="425"/>
      <c r="P8" s="621">
        <f>SUM(L8:O8)</f>
        <v>0</v>
      </c>
      <c r="Q8" s="431"/>
      <c r="R8" s="431"/>
      <c r="S8" s="431"/>
      <c r="T8" s="623">
        <f>SUM(Q8:S8)</f>
        <v>0</v>
      </c>
      <c r="U8" s="123"/>
      <c r="V8" s="123"/>
      <c r="W8" s="123"/>
      <c r="X8" s="710"/>
      <c r="Y8" s="562"/>
      <c r="Z8" s="562"/>
      <c r="AA8" s="562"/>
      <c r="AB8" s="710"/>
      <c r="AC8" s="275"/>
      <c r="AD8" s="275"/>
      <c r="AE8" s="275"/>
      <c r="AF8" s="1094">
        <f>SUM(AC8:AE8)</f>
        <v>0</v>
      </c>
      <c r="AG8" s="428"/>
      <c r="AH8" s="428"/>
      <c r="AI8" s="428"/>
      <c r="AJ8" s="428"/>
      <c r="AK8" s="751">
        <f>SUM(AG8:AJ8)</f>
        <v>0</v>
      </c>
      <c r="AL8" s="425"/>
      <c r="AM8" s="425"/>
      <c r="AN8" s="425"/>
      <c r="AO8" s="425"/>
      <c r="AP8" s="961">
        <f>SUM(AL8:AO8)</f>
        <v>0</v>
      </c>
      <c r="AQ8" s="956"/>
      <c r="AR8" s="956"/>
      <c r="AS8" s="956"/>
      <c r="AT8" s="751">
        <f>SUM(AQ8:AS8)</f>
        <v>0</v>
      </c>
      <c r="AU8" s="172"/>
      <c r="AV8" s="172"/>
      <c r="AW8" s="172"/>
      <c r="AX8" s="958">
        <f>SUM(AU8:AW8)</f>
        <v>0</v>
      </c>
      <c r="AY8" s="98">
        <f t="shared" si="0"/>
        <v>0</v>
      </c>
      <c r="AZ8" s="996"/>
    </row>
    <row r="9" spans="1:52" ht="21" customHeight="1" x14ac:dyDescent="0.35">
      <c r="A9" s="51"/>
      <c r="B9" s="51"/>
      <c r="C9" s="96"/>
      <c r="D9" s="103"/>
      <c r="E9" s="91"/>
      <c r="F9" s="51"/>
      <c r="G9" s="425"/>
      <c r="H9" s="425"/>
      <c r="I9" s="425"/>
      <c r="J9" s="425"/>
      <c r="K9" s="621"/>
      <c r="L9" s="425"/>
      <c r="M9" s="425"/>
      <c r="N9" s="425"/>
      <c r="O9" s="425"/>
      <c r="P9" s="621"/>
      <c r="Q9" s="431"/>
      <c r="R9" s="431"/>
      <c r="S9" s="431"/>
      <c r="T9" s="623">
        <f>SUM(Q9:S9)</f>
        <v>0</v>
      </c>
      <c r="U9" s="123"/>
      <c r="V9" s="123"/>
      <c r="W9" s="123"/>
      <c r="X9" s="710"/>
      <c r="Y9" s="562"/>
      <c r="Z9" s="562"/>
      <c r="AA9" s="562"/>
      <c r="AB9" s="710"/>
      <c r="AC9" s="275"/>
      <c r="AD9" s="275"/>
      <c r="AE9" s="275"/>
      <c r="AF9" s="564"/>
      <c r="AG9" s="428"/>
      <c r="AH9" s="428"/>
      <c r="AI9" s="428"/>
      <c r="AJ9" s="428"/>
      <c r="AK9" s="751"/>
      <c r="AL9" s="425"/>
      <c r="AM9" s="425"/>
      <c r="AN9" s="425"/>
      <c r="AO9" s="425"/>
      <c r="AP9" s="961"/>
      <c r="AQ9" s="956"/>
      <c r="AR9" s="956"/>
      <c r="AS9" s="956"/>
      <c r="AT9" s="751"/>
      <c r="AU9" s="172"/>
      <c r="AV9" s="172"/>
      <c r="AW9" s="172"/>
      <c r="AX9" s="958"/>
      <c r="AY9" s="98">
        <f t="shared" si="0"/>
        <v>0</v>
      </c>
      <c r="AZ9" s="996"/>
    </row>
    <row r="10" spans="1:52" ht="21" customHeight="1" x14ac:dyDescent="0.35">
      <c r="A10" s="64"/>
      <c r="B10" s="51"/>
      <c r="C10" s="58"/>
      <c r="D10" s="146"/>
      <c r="E10" s="103"/>
      <c r="F10" s="51"/>
      <c r="G10" s="425"/>
      <c r="H10" s="426"/>
      <c r="I10" s="426"/>
      <c r="J10" s="426"/>
      <c r="K10" s="621">
        <f>SUM(G10:J10)</f>
        <v>0</v>
      </c>
      <c r="L10" s="425"/>
      <c r="M10" s="425"/>
      <c r="N10" s="425"/>
      <c r="O10" s="425"/>
      <c r="P10" s="621">
        <f>SUM(L10:O10)</f>
        <v>0</v>
      </c>
      <c r="Q10" s="431"/>
      <c r="R10" s="431"/>
      <c r="S10" s="431"/>
      <c r="T10" s="624"/>
      <c r="U10" s="123"/>
      <c r="V10" s="123"/>
      <c r="W10" s="123"/>
      <c r="X10" s="710"/>
      <c r="Y10" s="562"/>
      <c r="Z10" s="562"/>
      <c r="AA10" s="562"/>
      <c r="AB10" s="710"/>
      <c r="AC10" s="432"/>
      <c r="AD10" s="432"/>
      <c r="AE10" s="432"/>
      <c r="AF10" s="565"/>
      <c r="AG10" s="429"/>
      <c r="AH10" s="428"/>
      <c r="AI10" s="429"/>
      <c r="AJ10" s="429"/>
      <c r="AK10" s="752"/>
      <c r="AL10" s="426"/>
      <c r="AM10" s="426"/>
      <c r="AN10" s="426"/>
      <c r="AO10" s="426"/>
      <c r="AP10" s="1254"/>
      <c r="AQ10" s="957"/>
      <c r="AR10" s="957"/>
      <c r="AS10" s="957"/>
      <c r="AT10" s="752"/>
      <c r="AU10" s="173"/>
      <c r="AV10" s="173"/>
      <c r="AW10" s="173"/>
      <c r="AX10" s="959"/>
      <c r="AY10" s="98">
        <f t="shared" si="0"/>
        <v>0</v>
      </c>
      <c r="AZ10" s="996"/>
    </row>
    <row r="11" spans="1:52" ht="21" customHeight="1" x14ac:dyDescent="0.35">
      <c r="Q11" s="85"/>
      <c r="R11" s="85"/>
      <c r="S11" s="85"/>
      <c r="T11" s="560"/>
      <c r="U11" s="85"/>
      <c r="V11" s="85"/>
      <c r="W11" s="85"/>
      <c r="X11" s="560"/>
      <c r="Y11" s="560"/>
      <c r="Z11" s="560"/>
      <c r="AA11" s="560"/>
      <c r="AB11" s="560"/>
    </row>
    <row r="12" spans="1:52" ht="21" customHeight="1" x14ac:dyDescent="0.35">
      <c r="B12" s="47" t="s">
        <v>314</v>
      </c>
      <c r="Q12" s="85"/>
      <c r="R12" s="85"/>
      <c r="S12" s="85"/>
      <c r="T12" s="560"/>
      <c r="U12" s="85"/>
      <c r="V12" s="85"/>
      <c r="W12" s="85"/>
      <c r="X12" s="560"/>
      <c r="Y12" s="560"/>
      <c r="Z12" s="560"/>
      <c r="AA12" s="560"/>
      <c r="AB12" s="560"/>
    </row>
    <row r="13" spans="1:52" ht="21" customHeight="1" x14ac:dyDescent="0.35">
      <c r="Q13" s="85"/>
      <c r="R13" s="85"/>
      <c r="S13" s="85"/>
      <c r="T13" s="560"/>
      <c r="U13" s="85"/>
      <c r="V13" s="85"/>
      <c r="W13" s="85"/>
      <c r="X13" s="560"/>
      <c r="Y13" s="560"/>
      <c r="Z13" s="560"/>
      <c r="AA13" s="560"/>
      <c r="AB13" s="560"/>
    </row>
    <row r="14" spans="1:52" ht="21" customHeight="1" x14ac:dyDescent="0.35">
      <c r="A14" s="51"/>
      <c r="B14" s="104"/>
      <c r="C14" s="96"/>
      <c r="D14" s="104"/>
      <c r="E14" s="104"/>
      <c r="Q14" s="85"/>
      <c r="R14" s="85"/>
      <c r="S14" s="85"/>
      <c r="T14" s="560"/>
      <c r="U14" s="85"/>
      <c r="V14" s="85"/>
      <c r="W14" s="85"/>
      <c r="X14" s="560"/>
      <c r="Y14" s="560"/>
      <c r="Z14" s="560"/>
      <c r="AA14" s="560"/>
      <c r="AB14" s="560"/>
    </row>
    <row r="15" spans="1:52" ht="21" customHeight="1" x14ac:dyDescent="0.35">
      <c r="A15" s="64"/>
      <c r="B15" s="583"/>
      <c r="C15" s="193"/>
      <c r="D15" s="188"/>
      <c r="E15" s="188"/>
      <c r="Q15" s="85"/>
      <c r="R15" s="85"/>
      <c r="S15" s="85"/>
      <c r="T15" s="560"/>
      <c r="U15" s="85"/>
      <c r="V15" s="85"/>
      <c r="W15" s="85"/>
      <c r="X15" s="560"/>
      <c r="Y15" s="560"/>
      <c r="Z15" s="560"/>
      <c r="AA15" s="560"/>
      <c r="AB15" s="560"/>
    </row>
    <row r="16" spans="1:52" ht="21" customHeight="1" x14ac:dyDescent="0.35">
      <c r="A16" s="64"/>
      <c r="B16" s="187"/>
      <c r="C16" s="193"/>
      <c r="D16" s="188"/>
      <c r="E16" s="188"/>
      <c r="Q16" s="85"/>
      <c r="R16" s="85"/>
      <c r="S16" s="85"/>
      <c r="T16" s="560"/>
      <c r="U16" s="85"/>
      <c r="V16" s="85"/>
      <c r="W16" s="85"/>
      <c r="X16" s="560"/>
      <c r="Y16" s="560"/>
      <c r="Z16" s="560"/>
      <c r="AA16" s="560"/>
      <c r="AB16" s="560"/>
    </row>
    <row r="17" spans="17:28" ht="21" customHeight="1" x14ac:dyDescent="0.35">
      <c r="Q17" s="85"/>
      <c r="R17" s="85"/>
      <c r="S17" s="85"/>
      <c r="T17" s="560"/>
      <c r="U17" s="85"/>
      <c r="V17" s="85"/>
      <c r="W17" s="85"/>
      <c r="X17" s="560"/>
      <c r="Y17" s="560"/>
      <c r="Z17" s="560"/>
      <c r="AA17" s="560"/>
      <c r="AB17" s="560"/>
    </row>
    <row r="18" spans="17:28" ht="21" customHeight="1" x14ac:dyDescent="0.35">
      <c r="S18" s="85"/>
      <c r="T18" s="560"/>
      <c r="U18" s="85"/>
      <c r="V18" s="85"/>
      <c r="W18" s="85"/>
      <c r="X18" s="560"/>
      <c r="Y18" s="560"/>
      <c r="Z18" s="560"/>
      <c r="AA18" s="560"/>
      <c r="AB18" s="560"/>
    </row>
    <row r="19" spans="17:28" ht="21" customHeight="1" x14ac:dyDescent="0.35">
      <c r="S19" s="85"/>
      <c r="T19" s="560"/>
      <c r="U19" s="85"/>
      <c r="V19" s="85"/>
      <c r="W19" s="85"/>
      <c r="X19" s="560"/>
      <c r="Y19" s="560"/>
      <c r="Z19" s="560"/>
      <c r="AA19" s="560"/>
      <c r="AB19" s="560"/>
    </row>
    <row r="20" spans="17:28" ht="21" customHeight="1" x14ac:dyDescent="0.35"/>
    <row r="21" spans="17:28" ht="21" customHeight="1" x14ac:dyDescent="0.35"/>
  </sheetData>
  <sortState xmlns:xlrd2="http://schemas.microsoft.com/office/spreadsheetml/2017/richdata2" ref="A5:AY10">
    <sortCondition descending="1" ref="AY5:AY10"/>
  </sortState>
  <mergeCells count="11">
    <mergeCell ref="G2:K2"/>
    <mergeCell ref="AC2:AF2"/>
    <mergeCell ref="L2:P2"/>
    <mergeCell ref="Y2:AB2"/>
    <mergeCell ref="U1:AD1"/>
    <mergeCell ref="AL2:AP2"/>
    <mergeCell ref="AU2:AX2"/>
    <mergeCell ref="U2:X2"/>
    <mergeCell ref="AG2:AK2"/>
    <mergeCell ref="Q2:T2"/>
    <mergeCell ref="AQ2:AT2"/>
  </mergeCells>
  <phoneticPr fontId="5" type="noConversion"/>
  <pageMargins left="0.5" right="0.5" top="0.5" bottom="0.5" header="0" footer="0"/>
  <pageSetup scale="80" orientation="landscape" r:id="rId1"/>
  <headerFooter alignWithMargins="0"/>
  <ignoredErrors>
    <ignoredError sqref="AY6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Z50"/>
  <sheetViews>
    <sheetView zoomScale="80" zoomScaleNormal="80" workbookViewId="0">
      <pane xSplit="1" topLeftCell="B1" activePane="topRight" state="frozen"/>
      <selection activeCell="BS17" sqref="BS17"/>
      <selection pane="topRight" activeCell="CB17" sqref="CB17"/>
    </sheetView>
  </sheetViews>
  <sheetFormatPr defaultColWidth="9.140625" defaultRowHeight="18" x14ac:dyDescent="0.35"/>
  <cols>
    <col min="1" max="1" width="34.42578125" style="84" customWidth="1"/>
    <col min="2" max="2" width="7.85546875" style="84" bestFit="1" customWidth="1"/>
    <col min="3" max="3" width="23.85546875" style="84" bestFit="1" customWidth="1"/>
    <col min="4" max="4" width="8.85546875" style="84" bestFit="1" customWidth="1"/>
    <col min="5" max="5" width="3.140625" style="84" customWidth="1"/>
    <col min="6" max="6" width="5.7109375" style="84" bestFit="1" customWidth="1"/>
    <col min="7" max="7" width="5.7109375" style="84" customWidth="1"/>
    <col min="8" max="8" width="5.7109375" style="84" bestFit="1" customWidth="1"/>
    <col min="9" max="9" width="5.7109375" style="84" customWidth="1"/>
    <col min="10" max="10" width="5.7109375" style="84" bestFit="1" customWidth="1"/>
    <col min="11" max="75" width="5.7109375" style="84" customWidth="1"/>
    <col min="76" max="76" width="11.42578125" style="84" customWidth="1"/>
    <col min="77" max="77" width="9.140625" style="86"/>
    <col min="78" max="16384" width="9.140625" style="84"/>
  </cols>
  <sheetData>
    <row r="1" spans="1:78" ht="25.5" x14ac:dyDescent="0.45">
      <c r="A1" s="349" t="s">
        <v>625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U1" s="1513"/>
      <c r="V1" s="1513"/>
      <c r="W1" s="1513"/>
      <c r="X1" s="1513"/>
      <c r="Y1" s="217"/>
    </row>
    <row r="2" spans="1:78" ht="21" x14ac:dyDescent="0.35">
      <c r="A2" s="352" t="s">
        <v>378</v>
      </c>
      <c r="B2" s="138"/>
      <c r="C2" s="138"/>
      <c r="D2" s="138"/>
      <c r="E2" s="138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U2" s="85"/>
    </row>
    <row r="3" spans="1:78" x14ac:dyDescent="0.35">
      <c r="A3" s="83"/>
      <c r="B3" s="83"/>
      <c r="C3" s="83"/>
      <c r="D3" s="83"/>
      <c r="E3" s="83"/>
      <c r="F3" s="1672" t="s">
        <v>259</v>
      </c>
      <c r="G3" s="1653"/>
      <c r="H3" s="1653"/>
      <c r="I3" s="1653"/>
      <c r="J3" s="1653"/>
      <c r="K3" s="1653"/>
      <c r="L3" s="1671"/>
      <c r="M3" s="1663" t="s">
        <v>259</v>
      </c>
      <c r="N3" s="1664"/>
      <c r="O3" s="1664"/>
      <c r="P3" s="1664"/>
      <c r="Q3" s="1664"/>
      <c r="R3" s="1665"/>
      <c r="S3" s="582"/>
      <c r="T3" s="1654" t="s">
        <v>627</v>
      </c>
      <c r="U3" s="1655"/>
      <c r="V3" s="1655"/>
      <c r="W3" s="1655"/>
      <c r="X3" s="1656"/>
      <c r="Y3" s="972"/>
      <c r="Z3" s="1652" t="s">
        <v>225</v>
      </c>
      <c r="AA3" s="1652"/>
      <c r="AB3" s="1652"/>
      <c r="AC3" s="1652"/>
      <c r="AD3" s="689"/>
      <c r="AE3" s="1666" t="s">
        <v>225</v>
      </c>
      <c r="AF3" s="1667"/>
      <c r="AG3" s="1667"/>
      <c r="AH3" s="1668"/>
      <c r="AI3" s="688"/>
      <c r="AJ3" s="1669" t="s">
        <v>224</v>
      </c>
      <c r="AK3" s="1670"/>
      <c r="AL3" s="1670"/>
      <c r="AM3" s="1670"/>
      <c r="AN3" s="1670"/>
      <c r="AO3" s="1670"/>
      <c r="AP3" s="1653" t="s">
        <v>259</v>
      </c>
      <c r="AQ3" s="1653"/>
      <c r="AR3" s="1653"/>
      <c r="AS3" s="1653"/>
      <c r="AT3" s="1653"/>
      <c r="AU3" s="581"/>
      <c r="AV3" s="1653" t="s">
        <v>259</v>
      </c>
      <c r="AW3" s="1653"/>
      <c r="AX3" s="1653"/>
      <c r="AY3" s="1653"/>
      <c r="AZ3" s="1653"/>
      <c r="BA3" s="1671"/>
      <c r="BB3" s="1660" t="s">
        <v>2</v>
      </c>
      <c r="BC3" s="1661"/>
      <c r="BD3" s="1661"/>
      <c r="BE3" s="1661"/>
      <c r="BF3" s="1661"/>
      <c r="BG3" s="1662"/>
      <c r="BH3" s="1657" t="s">
        <v>577</v>
      </c>
      <c r="BI3" s="1658"/>
      <c r="BJ3" s="1658"/>
      <c r="BK3" s="1658"/>
      <c r="BL3" s="1659"/>
      <c r="BM3" s="901"/>
      <c r="BN3" s="901"/>
      <c r="BO3" s="901"/>
      <c r="BP3" s="1652" t="s">
        <v>300</v>
      </c>
      <c r="BQ3" s="1652"/>
      <c r="BR3" s="1652"/>
      <c r="BS3" s="1652"/>
      <c r="BT3" s="1651" t="s">
        <v>226</v>
      </c>
      <c r="BU3" s="1651"/>
      <c r="BV3" s="1651"/>
      <c r="BW3" s="1651"/>
    </row>
    <row r="4" spans="1:78" ht="173.25" customHeight="1" x14ac:dyDescent="0.35">
      <c r="A4" s="83" t="s">
        <v>16</v>
      </c>
      <c r="B4" s="83" t="s">
        <v>17</v>
      </c>
      <c r="C4" s="83" t="s">
        <v>157</v>
      </c>
      <c r="D4" s="83" t="s">
        <v>201</v>
      </c>
      <c r="E4" s="83"/>
      <c r="F4" s="434" t="s">
        <v>82</v>
      </c>
      <c r="G4" s="435" t="s">
        <v>133</v>
      </c>
      <c r="H4" s="435" t="s">
        <v>39</v>
      </c>
      <c r="I4" s="435" t="s">
        <v>132</v>
      </c>
      <c r="J4" s="435" t="s">
        <v>63</v>
      </c>
      <c r="K4" s="435"/>
      <c r="L4" s="715" t="s">
        <v>304</v>
      </c>
      <c r="M4" s="592" t="s">
        <v>82</v>
      </c>
      <c r="N4" s="593" t="s">
        <v>133</v>
      </c>
      <c r="O4" s="593" t="s">
        <v>39</v>
      </c>
      <c r="P4" s="593" t="s">
        <v>132</v>
      </c>
      <c r="Q4" s="593" t="s">
        <v>63</v>
      </c>
      <c r="R4" s="593"/>
      <c r="S4" s="715" t="s">
        <v>304</v>
      </c>
      <c r="T4" s="438" t="s">
        <v>82</v>
      </c>
      <c r="U4" s="438" t="s">
        <v>39</v>
      </c>
      <c r="V4" s="438" t="s">
        <v>63</v>
      </c>
      <c r="W4" s="438" t="s">
        <v>133</v>
      </c>
      <c r="X4" s="438"/>
      <c r="Y4" s="715" t="s">
        <v>304</v>
      </c>
      <c r="Z4" s="353" t="s">
        <v>63</v>
      </c>
      <c r="AA4" s="353" t="s">
        <v>82</v>
      </c>
      <c r="AB4" s="353" t="s">
        <v>39</v>
      </c>
      <c r="AC4" s="353" t="s">
        <v>132</v>
      </c>
      <c r="AD4" s="709" t="s">
        <v>304</v>
      </c>
      <c r="AE4" s="594" t="s">
        <v>63</v>
      </c>
      <c r="AF4" s="595" t="s">
        <v>82</v>
      </c>
      <c r="AG4" s="595" t="s">
        <v>39</v>
      </c>
      <c r="AH4" s="595" t="s">
        <v>132</v>
      </c>
      <c r="AI4" s="709" t="s">
        <v>304</v>
      </c>
      <c r="AJ4" s="354" t="s">
        <v>104</v>
      </c>
      <c r="AK4" s="354" t="s">
        <v>82</v>
      </c>
      <c r="AL4" s="894" t="s">
        <v>133</v>
      </c>
      <c r="AM4" s="894" t="s">
        <v>132</v>
      </c>
      <c r="AN4" s="894" t="s">
        <v>63</v>
      </c>
      <c r="AO4" s="709" t="s">
        <v>304</v>
      </c>
      <c r="AP4" s="435" t="s">
        <v>82</v>
      </c>
      <c r="AQ4" s="435" t="s">
        <v>133</v>
      </c>
      <c r="AR4" s="435" t="s">
        <v>39</v>
      </c>
      <c r="AS4" s="435" t="s">
        <v>132</v>
      </c>
      <c r="AT4" s="435" t="s">
        <v>63</v>
      </c>
      <c r="AU4" s="709" t="s">
        <v>304</v>
      </c>
      <c r="AV4" s="435" t="s">
        <v>82</v>
      </c>
      <c r="AW4" s="435" t="s">
        <v>133</v>
      </c>
      <c r="AX4" s="435" t="s">
        <v>39</v>
      </c>
      <c r="AY4" s="435" t="s">
        <v>132</v>
      </c>
      <c r="AZ4" s="435" t="s">
        <v>63</v>
      </c>
      <c r="BA4" s="709" t="s">
        <v>304</v>
      </c>
      <c r="BB4" s="1395" t="s">
        <v>63</v>
      </c>
      <c r="BC4" s="1395" t="s">
        <v>766</v>
      </c>
      <c r="BD4" s="1395" t="s">
        <v>82</v>
      </c>
      <c r="BE4" s="1395" t="s">
        <v>767</v>
      </c>
      <c r="BF4" s="1443"/>
      <c r="BG4" s="709"/>
      <c r="BH4" s="440" t="s">
        <v>82</v>
      </c>
      <c r="BI4" s="440" t="s">
        <v>133</v>
      </c>
      <c r="BJ4" s="440" t="s">
        <v>63</v>
      </c>
      <c r="BK4" s="440" t="s">
        <v>695</v>
      </c>
      <c r="BL4" s="440" t="s">
        <v>696</v>
      </c>
      <c r="BM4" s="1342" t="s">
        <v>711</v>
      </c>
      <c r="BN4" s="1344" t="s">
        <v>712</v>
      </c>
      <c r="BO4" s="709" t="s">
        <v>304</v>
      </c>
      <c r="BP4" s="355" t="s">
        <v>82</v>
      </c>
      <c r="BQ4" s="355" t="s">
        <v>39</v>
      </c>
      <c r="BR4" s="355" t="s">
        <v>132</v>
      </c>
      <c r="BS4" s="709" t="s">
        <v>304</v>
      </c>
      <c r="BT4" s="355" t="s">
        <v>82</v>
      </c>
      <c r="BU4" s="722" t="s">
        <v>39</v>
      </c>
      <c r="BV4" s="722" t="s">
        <v>132</v>
      </c>
      <c r="BW4" s="709" t="s">
        <v>304</v>
      </c>
      <c r="BX4" s="95" t="s">
        <v>20</v>
      </c>
    </row>
    <row r="5" spans="1:78" x14ac:dyDescent="0.35">
      <c r="A5" s="83"/>
      <c r="B5" s="83"/>
      <c r="C5" s="83"/>
      <c r="D5" s="83"/>
      <c r="E5" s="83"/>
      <c r="F5" s="427"/>
      <c r="G5" s="427"/>
      <c r="H5" s="427"/>
      <c r="I5" s="427"/>
      <c r="J5" s="427"/>
      <c r="K5" s="427"/>
      <c r="L5" s="623"/>
      <c r="M5" s="427"/>
      <c r="N5" s="427"/>
      <c r="O5" s="427"/>
      <c r="P5" s="427"/>
      <c r="Q5" s="427"/>
      <c r="R5" s="427"/>
      <c r="S5" s="623"/>
      <c r="T5" s="430"/>
      <c r="U5" s="430"/>
      <c r="V5" s="430"/>
      <c r="W5" s="430"/>
      <c r="X5" s="430"/>
      <c r="Y5" s="973"/>
      <c r="Z5" s="311"/>
      <c r="AA5" s="311"/>
      <c r="AB5" s="311"/>
      <c r="AC5" s="311"/>
      <c r="AD5" s="698"/>
      <c r="AE5" s="311"/>
      <c r="AF5" s="311"/>
      <c r="AG5" s="311"/>
      <c r="AH5" s="311"/>
      <c r="AI5" s="690"/>
      <c r="AJ5" s="439"/>
      <c r="AK5" s="274"/>
      <c r="AL5" s="274"/>
      <c r="AM5" s="274"/>
      <c r="AN5" s="274"/>
      <c r="AO5" s="623"/>
      <c r="AP5" s="427"/>
      <c r="AQ5" s="427"/>
      <c r="AR5" s="427"/>
      <c r="AS5" s="427"/>
      <c r="AT5" s="427"/>
      <c r="AU5" s="732"/>
      <c r="AV5" s="921"/>
      <c r="AW5" s="921"/>
      <c r="AX5" s="921"/>
      <c r="AY5" s="921"/>
      <c r="AZ5" s="921"/>
      <c r="BA5" s="732"/>
      <c r="BB5" s="1444"/>
      <c r="BC5" s="1444"/>
      <c r="BD5" s="1444"/>
      <c r="BE5" s="1444"/>
      <c r="BF5" s="1444"/>
      <c r="BG5" s="732"/>
      <c r="BH5" s="441"/>
      <c r="BI5" s="441"/>
      <c r="BJ5" s="441"/>
      <c r="BK5" s="441"/>
      <c r="BL5" s="441"/>
      <c r="BM5" s="441"/>
      <c r="BN5" s="441"/>
      <c r="BO5" s="970"/>
      <c r="BP5" s="122"/>
      <c r="BQ5" s="122"/>
      <c r="BR5" s="122"/>
      <c r="BS5" s="777"/>
      <c r="BT5" s="122"/>
      <c r="BU5" s="122"/>
      <c r="BV5" s="122"/>
      <c r="BW5" s="777"/>
      <c r="BX5" s="100"/>
      <c r="BY5" s="50" t="s">
        <v>424</v>
      </c>
    </row>
    <row r="6" spans="1:78" ht="21" customHeight="1" x14ac:dyDescent="0.35">
      <c r="A6" s="51" t="s">
        <v>58</v>
      </c>
      <c r="B6" s="58">
        <v>2364</v>
      </c>
      <c r="C6" s="51" t="s">
        <v>27</v>
      </c>
      <c r="D6" s="51" t="s">
        <v>200</v>
      </c>
      <c r="E6" s="154"/>
      <c r="F6" s="412"/>
      <c r="G6" s="412"/>
      <c r="H6" s="412">
        <v>4</v>
      </c>
      <c r="I6" s="412">
        <v>7</v>
      </c>
      <c r="J6" s="412"/>
      <c r="K6" s="412"/>
      <c r="L6" s="911">
        <f t="shared" ref="L6:L7" si="0">SUM(F6:K6)</f>
        <v>11</v>
      </c>
      <c r="M6" s="412"/>
      <c r="N6" s="412"/>
      <c r="O6" s="412">
        <v>5</v>
      </c>
      <c r="P6" s="412">
        <v>7</v>
      </c>
      <c r="Q6" s="412"/>
      <c r="R6" s="412"/>
      <c r="S6" s="911">
        <f t="shared" ref="S6:S7" si="1">SUM(M6:R6)</f>
        <v>12</v>
      </c>
      <c r="T6" s="415"/>
      <c r="U6" s="415">
        <v>5</v>
      </c>
      <c r="V6" s="415"/>
      <c r="W6" s="415"/>
      <c r="X6" s="415"/>
      <c r="Y6" s="926">
        <f>SUM(T6:X6)</f>
        <v>5</v>
      </c>
      <c r="Z6" s="121"/>
      <c r="AA6" s="121"/>
      <c r="AB6" s="121"/>
      <c r="AC6" s="121"/>
      <c r="AD6" s="707">
        <f>SUM(Z6:AC6)</f>
        <v>0</v>
      </c>
      <c r="AE6" s="121"/>
      <c r="AF6" s="121"/>
      <c r="AG6" s="121"/>
      <c r="AH6" s="121"/>
      <c r="AI6" s="707">
        <f>SUM(AE6:AH6)</f>
        <v>0</v>
      </c>
      <c r="AJ6" s="110"/>
      <c r="AK6" s="110"/>
      <c r="AL6" s="1194"/>
      <c r="AM6" s="1194"/>
      <c r="AN6" s="110"/>
      <c r="AO6" s="911">
        <f>SUM(AJ6:AN6)</f>
        <v>0</v>
      </c>
      <c r="AP6" s="412"/>
      <c r="AQ6" s="412"/>
      <c r="AR6" s="412"/>
      <c r="AS6" s="412"/>
      <c r="AT6" s="412"/>
      <c r="AU6" s="750">
        <f>SUM(AP6:AT6)</f>
        <v>0</v>
      </c>
      <c r="AV6" s="412"/>
      <c r="AW6" s="412"/>
      <c r="AX6" s="412"/>
      <c r="AY6" s="412"/>
      <c r="AZ6" s="412"/>
      <c r="BA6" s="750">
        <f>SUM(AV6:AZ6)</f>
        <v>0</v>
      </c>
      <c r="BB6" s="1333"/>
      <c r="BC6" s="1333"/>
      <c r="BD6" s="1333"/>
      <c r="BE6" s="1333"/>
      <c r="BF6" s="1333"/>
      <c r="BG6" s="750"/>
      <c r="BH6" s="420"/>
      <c r="BI6" s="420"/>
      <c r="BJ6" s="420"/>
      <c r="BK6" s="420"/>
      <c r="BL6" s="420"/>
      <c r="BM6" s="420"/>
      <c r="BN6" s="420"/>
      <c r="BO6" s="1178"/>
      <c r="BP6" s="121"/>
      <c r="BQ6" s="121"/>
      <c r="BR6" s="121"/>
      <c r="BS6" s="1103"/>
      <c r="BT6" s="121"/>
      <c r="BU6" s="121"/>
      <c r="BV6" s="121"/>
      <c r="BW6" s="1103"/>
      <c r="BX6" s="1042">
        <f t="shared" ref="BX6:BX7" si="2">SUM(L6,S6,AD6,AI6,AU6,BS6,BW6,BA6,BO6,Y6,AO6)</f>
        <v>28</v>
      </c>
      <c r="BY6" s="1004">
        <v>7</v>
      </c>
    </row>
    <row r="7" spans="1:78" ht="21" customHeight="1" x14ac:dyDescent="0.35">
      <c r="A7" s="71" t="s">
        <v>350</v>
      </c>
      <c r="B7" s="58">
        <v>3021</v>
      </c>
      <c r="C7" s="71" t="s">
        <v>351</v>
      </c>
      <c r="D7" s="71">
        <v>6045</v>
      </c>
      <c r="E7" s="174"/>
      <c r="F7" s="412"/>
      <c r="G7" s="412"/>
      <c r="H7" s="412"/>
      <c r="I7" s="412"/>
      <c r="J7" s="412"/>
      <c r="K7" s="412"/>
      <c r="L7" s="911">
        <f t="shared" si="0"/>
        <v>0</v>
      </c>
      <c r="M7" s="412"/>
      <c r="N7" s="412"/>
      <c r="O7" s="412"/>
      <c r="P7" s="412"/>
      <c r="Q7" s="412"/>
      <c r="R7" s="412"/>
      <c r="S7" s="911">
        <f t="shared" si="1"/>
        <v>0</v>
      </c>
      <c r="T7" s="415"/>
      <c r="U7" s="415"/>
      <c r="V7" s="415"/>
      <c r="W7" s="415"/>
      <c r="X7" s="415"/>
      <c r="Y7" s="926"/>
      <c r="Z7" s="121"/>
      <c r="AA7" s="121"/>
      <c r="AB7" s="121"/>
      <c r="AC7" s="121"/>
      <c r="AD7" s="707"/>
      <c r="AE7" s="121"/>
      <c r="AF7" s="121"/>
      <c r="AG7" s="121"/>
      <c r="AH7" s="121"/>
      <c r="AI7" s="707"/>
      <c r="AJ7" s="110"/>
      <c r="AK7" s="110"/>
      <c r="AL7" s="110"/>
      <c r="AM7" s="110"/>
      <c r="AN7" s="110"/>
      <c r="AO7" s="911"/>
      <c r="AP7" s="412"/>
      <c r="AQ7" s="412"/>
      <c r="AR7" s="412"/>
      <c r="AS7" s="412"/>
      <c r="AT7" s="412"/>
      <c r="AU7" s="750"/>
      <c r="AV7" s="412"/>
      <c r="AW7" s="412"/>
      <c r="AX7" s="412"/>
      <c r="AY7" s="412"/>
      <c r="AZ7" s="412"/>
      <c r="BA7" s="750"/>
      <c r="BB7" s="1333"/>
      <c r="BC7" s="1333"/>
      <c r="BD7" s="1333"/>
      <c r="BE7" s="1333"/>
      <c r="BF7" s="1333"/>
      <c r="BG7" s="750"/>
      <c r="BH7" s="420"/>
      <c r="BI7" s="420"/>
      <c r="BJ7" s="420"/>
      <c r="BK7" s="420"/>
      <c r="BL7" s="420"/>
      <c r="BM7" s="420"/>
      <c r="BN7" s="420"/>
      <c r="BO7" s="1178"/>
      <c r="BP7" s="121"/>
      <c r="BQ7" s="121"/>
      <c r="BR7" s="121"/>
      <c r="BS7" s="1103"/>
      <c r="BT7" s="121"/>
      <c r="BU7" s="121"/>
      <c r="BV7" s="121"/>
      <c r="BW7" s="1103"/>
      <c r="BX7" s="1042">
        <f t="shared" si="2"/>
        <v>0</v>
      </c>
      <c r="BY7" s="1004"/>
    </row>
    <row r="8" spans="1:78" ht="21" customHeight="1" x14ac:dyDescent="0.35">
      <c r="A8" s="51" t="s">
        <v>496</v>
      </c>
      <c r="B8" s="96">
        <v>3161</v>
      </c>
      <c r="C8" s="91" t="s">
        <v>334</v>
      </c>
      <c r="D8" s="71" t="s">
        <v>335</v>
      </c>
      <c r="E8" s="154"/>
      <c r="F8" s="412">
        <v>3</v>
      </c>
      <c r="G8" s="412">
        <v>2</v>
      </c>
      <c r="H8" s="412">
        <v>2</v>
      </c>
      <c r="I8" s="412">
        <v>2</v>
      </c>
      <c r="J8" s="412"/>
      <c r="K8" s="412"/>
      <c r="L8" s="911">
        <f>SUM(F8:K8)</f>
        <v>9</v>
      </c>
      <c r="M8" s="412">
        <v>2</v>
      </c>
      <c r="N8" s="412">
        <v>2</v>
      </c>
      <c r="O8" s="412">
        <v>3</v>
      </c>
      <c r="P8" s="412">
        <v>2</v>
      </c>
      <c r="Q8" s="412"/>
      <c r="R8" s="412"/>
      <c r="S8" s="911">
        <f>SUM(M8:R8)</f>
        <v>9</v>
      </c>
      <c r="T8" s="415">
        <v>2</v>
      </c>
      <c r="U8" s="415">
        <v>2</v>
      </c>
      <c r="V8" s="415">
        <v>6</v>
      </c>
      <c r="W8" s="415">
        <v>2</v>
      </c>
      <c r="X8" s="415"/>
      <c r="Y8" s="926">
        <f>SUM(T8:X8)</f>
        <v>12</v>
      </c>
      <c r="Z8" s="121">
        <v>2</v>
      </c>
      <c r="AA8" s="121">
        <v>1</v>
      </c>
      <c r="AB8" s="121">
        <v>1</v>
      </c>
      <c r="AC8" s="121">
        <v>1</v>
      </c>
      <c r="AD8" s="707">
        <f>SUM(Z8:AC8)</f>
        <v>5</v>
      </c>
      <c r="AE8" s="121">
        <v>2</v>
      </c>
      <c r="AF8" s="121">
        <v>2</v>
      </c>
      <c r="AG8" s="121">
        <v>1</v>
      </c>
      <c r="AH8" s="121">
        <v>1</v>
      </c>
      <c r="AI8" s="707">
        <f>SUM(AE8:AH8)</f>
        <v>6</v>
      </c>
      <c r="AJ8" s="110">
        <v>2</v>
      </c>
      <c r="AK8" s="110">
        <v>4</v>
      </c>
      <c r="AL8" s="110">
        <v>3</v>
      </c>
      <c r="AM8" s="110">
        <v>2</v>
      </c>
      <c r="AN8" s="110"/>
      <c r="AO8" s="911">
        <f>SUM(AK8:AN8)</f>
        <v>9</v>
      </c>
      <c r="AP8" s="412">
        <v>2</v>
      </c>
      <c r="AQ8" s="412">
        <v>1</v>
      </c>
      <c r="AR8" s="412">
        <v>5</v>
      </c>
      <c r="AS8" s="412">
        <v>6</v>
      </c>
      <c r="AT8" s="412"/>
      <c r="AU8" s="750">
        <f>SUM(AP8:AT8)</f>
        <v>14</v>
      </c>
      <c r="AV8" s="412">
        <v>2</v>
      </c>
      <c r="AW8" s="412">
        <v>1</v>
      </c>
      <c r="AX8" s="412">
        <v>4</v>
      </c>
      <c r="AY8" s="412">
        <v>6</v>
      </c>
      <c r="AZ8" s="412"/>
      <c r="BA8" s="750">
        <f>SUM(AV8:AZ8)</f>
        <v>13</v>
      </c>
      <c r="BB8" s="1176">
        <v>3</v>
      </c>
      <c r="BC8" s="1176">
        <v>2</v>
      </c>
      <c r="BD8" s="1176">
        <v>1</v>
      </c>
      <c r="BE8" s="1176">
        <v>3</v>
      </c>
      <c r="BF8" s="1176"/>
      <c r="BG8" s="750">
        <f>SUM(BB8:BF8)</f>
        <v>9</v>
      </c>
      <c r="BH8" s="420">
        <v>2</v>
      </c>
      <c r="BI8" s="420">
        <v>2</v>
      </c>
      <c r="BJ8" s="420">
        <v>7</v>
      </c>
      <c r="BK8" s="420">
        <v>2</v>
      </c>
      <c r="BL8" s="420">
        <v>2</v>
      </c>
      <c r="BM8" s="420">
        <v>1</v>
      </c>
      <c r="BN8" s="420">
        <v>0</v>
      </c>
      <c r="BO8" s="926">
        <f>SUM(BH8:BN8)</f>
        <v>16</v>
      </c>
      <c r="BP8" s="121">
        <v>1</v>
      </c>
      <c r="BQ8" s="121">
        <v>3</v>
      </c>
      <c r="BR8" s="121">
        <v>4</v>
      </c>
      <c r="BS8" s="1103">
        <f>SUM(BP8:BR8)</f>
        <v>8</v>
      </c>
      <c r="BT8" s="121">
        <v>1</v>
      </c>
      <c r="BU8" s="121">
        <v>2</v>
      </c>
      <c r="BV8" s="121">
        <v>4</v>
      </c>
      <c r="BW8" s="1103">
        <f>SUM(BT8:BV8)</f>
        <v>7</v>
      </c>
      <c r="BX8" s="1042">
        <f>SUM(L8,S8,AD8,AI8,AU8,BS8,BW8,BA8,BO8,Y8,AO8,BG8)</f>
        <v>117</v>
      </c>
      <c r="BY8" s="1004">
        <v>2</v>
      </c>
    </row>
    <row r="9" spans="1:78" ht="21" customHeight="1" x14ac:dyDescent="0.35">
      <c r="A9" s="51" t="s">
        <v>415</v>
      </c>
      <c r="B9" s="96">
        <v>3115</v>
      </c>
      <c r="C9" s="91" t="s">
        <v>416</v>
      </c>
      <c r="D9" s="91" t="s">
        <v>417</v>
      </c>
      <c r="E9" s="154"/>
      <c r="F9" s="412"/>
      <c r="G9" s="412"/>
      <c r="H9" s="412"/>
      <c r="I9" s="412"/>
      <c r="J9" s="412"/>
      <c r="K9" s="412"/>
      <c r="L9" s="911">
        <f>SUM(F9:K9)</f>
        <v>0</v>
      </c>
      <c r="M9" s="412"/>
      <c r="N9" s="412"/>
      <c r="O9" s="412"/>
      <c r="P9" s="412"/>
      <c r="Q9" s="412"/>
      <c r="R9" s="412"/>
      <c r="S9" s="911">
        <f>SUM(M9:R9)</f>
        <v>0</v>
      </c>
      <c r="T9" s="415"/>
      <c r="U9" s="415"/>
      <c r="V9" s="415">
        <v>4</v>
      </c>
      <c r="W9" s="415"/>
      <c r="X9" s="415"/>
      <c r="Y9" s="926"/>
      <c r="Z9" s="121">
        <v>1</v>
      </c>
      <c r="AA9" s="121"/>
      <c r="AB9" s="121"/>
      <c r="AC9" s="121"/>
      <c r="AD9" s="1145">
        <f>SUM(Z9:AC9)</f>
        <v>1</v>
      </c>
      <c r="AE9" s="121">
        <v>1</v>
      </c>
      <c r="AF9" s="121"/>
      <c r="AG9" s="121"/>
      <c r="AH9" s="121"/>
      <c r="AI9" s="1145">
        <f>SUM(AE9:AH9)</f>
        <v>1</v>
      </c>
      <c r="AJ9" s="110"/>
      <c r="AK9" s="110"/>
      <c r="AL9" s="110"/>
      <c r="AM9" s="110"/>
      <c r="AN9" s="110"/>
      <c r="AO9" s="911">
        <f>SUM(AJ9:AN9)</f>
        <v>0</v>
      </c>
      <c r="AP9" s="412"/>
      <c r="AQ9" s="412"/>
      <c r="AR9" s="412"/>
      <c r="AS9" s="412"/>
      <c r="AT9" s="412">
        <v>4</v>
      </c>
      <c r="AU9" s="750">
        <f>SUM(AP9:AT9)</f>
        <v>4</v>
      </c>
      <c r="AV9" s="412"/>
      <c r="AW9" s="412"/>
      <c r="AX9" s="412"/>
      <c r="AY9" s="412"/>
      <c r="AZ9" s="412"/>
      <c r="BA9" s="750">
        <f>SUM(AV9:AZ9)</f>
        <v>0</v>
      </c>
      <c r="BB9" s="1176">
        <v>2</v>
      </c>
      <c r="BC9" s="1176"/>
      <c r="BD9" s="1176"/>
      <c r="BE9" s="1176"/>
      <c r="BF9" s="1176"/>
      <c r="BG9" s="750">
        <f>SUM(BB9:BF9)</f>
        <v>2</v>
      </c>
      <c r="BH9" s="420"/>
      <c r="BI9" s="420"/>
      <c r="BJ9" s="420">
        <v>4</v>
      </c>
      <c r="BK9" s="420"/>
      <c r="BL9" s="420"/>
      <c r="BM9" s="420"/>
      <c r="BN9" s="420"/>
      <c r="BO9" s="926">
        <f>SUM(BH9:BN9)</f>
        <v>4</v>
      </c>
      <c r="BP9" s="121"/>
      <c r="BQ9" s="121"/>
      <c r="BR9" s="121"/>
      <c r="BS9" s="1103"/>
      <c r="BT9" s="121"/>
      <c r="BU9" s="121"/>
      <c r="BV9" s="121"/>
      <c r="BW9" s="1103"/>
      <c r="BX9" s="1042">
        <f t="shared" ref="BX9:BX30" si="3">SUM(L9,S9,AD9,AI9,AU9,BS9,BW9,BA9,BO9,Y9,AO9,BG9)</f>
        <v>12</v>
      </c>
      <c r="BY9" s="1004"/>
      <c r="BZ9" s="84" t="s">
        <v>769</v>
      </c>
    </row>
    <row r="10" spans="1:78" ht="21" customHeight="1" x14ac:dyDescent="0.35">
      <c r="A10" s="51" t="s">
        <v>234</v>
      </c>
      <c r="B10" s="58">
        <v>2660</v>
      </c>
      <c r="C10" s="51" t="s">
        <v>233</v>
      </c>
      <c r="D10" s="51" t="s">
        <v>235</v>
      </c>
      <c r="E10" s="154"/>
      <c r="F10" s="412"/>
      <c r="G10" s="412"/>
      <c r="H10" s="412"/>
      <c r="I10" s="412"/>
      <c r="J10" s="412"/>
      <c r="K10" s="412"/>
      <c r="L10" s="911"/>
      <c r="M10" s="412"/>
      <c r="N10" s="412"/>
      <c r="O10" s="412"/>
      <c r="P10" s="412"/>
      <c r="Q10" s="412"/>
      <c r="R10" s="412"/>
      <c r="S10" s="911"/>
      <c r="T10" s="415"/>
      <c r="U10" s="415"/>
      <c r="V10" s="415"/>
      <c r="W10" s="415"/>
      <c r="X10" s="415"/>
      <c r="Y10" s="926">
        <f>SUM(T10:X10)</f>
        <v>0</v>
      </c>
      <c r="Z10" s="121"/>
      <c r="AA10" s="121"/>
      <c r="AB10" s="121"/>
      <c r="AC10" s="121"/>
      <c r="AD10" s="707">
        <f>SUM(Z10:AC10)</f>
        <v>0</v>
      </c>
      <c r="AE10" s="121"/>
      <c r="AF10" s="121"/>
      <c r="AG10" s="121"/>
      <c r="AH10" s="121"/>
      <c r="AI10" s="707">
        <f>SUM(AE10:AH10)</f>
        <v>0</v>
      </c>
      <c r="AJ10" s="110"/>
      <c r="AK10" s="110"/>
      <c r="AL10" s="110"/>
      <c r="AM10" s="110"/>
      <c r="AN10" s="110"/>
      <c r="AO10" s="911"/>
      <c r="AP10" s="412"/>
      <c r="AQ10" s="412"/>
      <c r="AR10" s="412"/>
      <c r="AS10" s="412"/>
      <c r="AT10" s="412"/>
      <c r="AU10" s="750">
        <f>SUM(AP10:AT10)</f>
        <v>0</v>
      </c>
      <c r="AV10" s="412"/>
      <c r="AW10" s="412"/>
      <c r="AX10" s="412"/>
      <c r="AY10" s="412"/>
      <c r="AZ10" s="412"/>
      <c r="BA10" s="750">
        <f>SUM(AV10:AZ10)</f>
        <v>0</v>
      </c>
      <c r="BB10" s="1176"/>
      <c r="BC10" s="1176"/>
      <c r="BD10" s="1176"/>
      <c r="BE10" s="1176"/>
      <c r="BF10" s="1176"/>
      <c r="BG10" s="750"/>
      <c r="BH10" s="420"/>
      <c r="BI10" s="420"/>
      <c r="BJ10" s="420"/>
      <c r="BK10" s="420"/>
      <c r="BL10" s="420"/>
      <c r="BM10" s="420"/>
      <c r="BN10" s="420"/>
      <c r="BO10" s="926">
        <f>SUM(BH10:BN10)</f>
        <v>0</v>
      </c>
      <c r="BP10" s="121"/>
      <c r="BQ10" s="121"/>
      <c r="BR10" s="121"/>
      <c r="BS10" s="1103"/>
      <c r="BT10" s="121"/>
      <c r="BU10" s="121"/>
      <c r="BV10" s="121"/>
      <c r="BW10" s="1103"/>
      <c r="BX10" s="1042">
        <f t="shared" si="3"/>
        <v>0</v>
      </c>
      <c r="BY10" s="1004"/>
    </row>
    <row r="11" spans="1:78" ht="21" customHeight="1" x14ac:dyDescent="0.35">
      <c r="A11" s="263" t="s">
        <v>210</v>
      </c>
      <c r="B11" s="81">
        <v>4033</v>
      </c>
      <c r="C11" s="263" t="s">
        <v>211</v>
      </c>
      <c r="D11" s="63" t="s">
        <v>370</v>
      </c>
      <c r="E11" s="154"/>
      <c r="F11" s="412">
        <v>1</v>
      </c>
      <c r="G11" s="412">
        <v>1</v>
      </c>
      <c r="H11" s="412">
        <v>7</v>
      </c>
      <c r="I11" s="412">
        <v>1</v>
      </c>
      <c r="J11" s="412"/>
      <c r="K11" s="412"/>
      <c r="L11" s="911">
        <f>SUM(F11:K11)</f>
        <v>10</v>
      </c>
      <c r="M11" s="412">
        <v>1</v>
      </c>
      <c r="N11" s="412">
        <v>1</v>
      </c>
      <c r="O11" s="412">
        <v>7</v>
      </c>
      <c r="P11" s="412">
        <v>1</v>
      </c>
      <c r="Q11" s="412"/>
      <c r="R11" s="412"/>
      <c r="S11" s="911">
        <f>SUM(M11:R11)</f>
        <v>10</v>
      </c>
      <c r="T11" s="415">
        <v>1</v>
      </c>
      <c r="U11" s="415">
        <v>4</v>
      </c>
      <c r="V11" s="415">
        <v>7</v>
      </c>
      <c r="W11" s="415">
        <v>1</v>
      </c>
      <c r="X11" s="415"/>
      <c r="Y11" s="926">
        <f>SUM(T11:X11)</f>
        <v>13</v>
      </c>
      <c r="Z11" s="121"/>
      <c r="AA11" s="121"/>
      <c r="AB11" s="121"/>
      <c r="AC11" s="121"/>
      <c r="AD11" s="707">
        <f>SUM(Z11:AC11)</f>
        <v>0</v>
      </c>
      <c r="AE11" s="121"/>
      <c r="AF11" s="121"/>
      <c r="AG11" s="121"/>
      <c r="AH11" s="121"/>
      <c r="AI11" s="707">
        <f>SUM(AE11:AH11)</f>
        <v>0</v>
      </c>
      <c r="AJ11" s="110">
        <v>5</v>
      </c>
      <c r="AK11" s="110">
        <v>1</v>
      </c>
      <c r="AL11" s="110">
        <v>2</v>
      </c>
      <c r="AM11" s="110">
        <v>7</v>
      </c>
      <c r="AN11" s="110"/>
      <c r="AO11" s="911">
        <f>SUM(AJ11:AN11)</f>
        <v>15</v>
      </c>
      <c r="AP11" s="412">
        <v>1</v>
      </c>
      <c r="AQ11" s="412">
        <v>2</v>
      </c>
      <c r="AR11" s="412">
        <v>4</v>
      </c>
      <c r="AS11" s="412">
        <v>3</v>
      </c>
      <c r="AT11" s="412"/>
      <c r="AU11" s="750">
        <f>SUM(AP11:AT11)</f>
        <v>10</v>
      </c>
      <c r="AV11" s="412">
        <v>1</v>
      </c>
      <c r="AW11" s="412">
        <v>2</v>
      </c>
      <c r="AX11" s="412">
        <v>3</v>
      </c>
      <c r="AY11" s="412">
        <v>3</v>
      </c>
      <c r="AZ11" s="412">
        <v>4</v>
      </c>
      <c r="BA11" s="750">
        <f>SUM(AV11:AZ11)</f>
        <v>13</v>
      </c>
      <c r="BB11" s="1176"/>
      <c r="BC11" s="1176"/>
      <c r="BD11" s="1176"/>
      <c r="BE11" s="1176"/>
      <c r="BF11" s="1176"/>
      <c r="BG11" s="750"/>
      <c r="BH11" s="420">
        <v>1</v>
      </c>
      <c r="BI11" s="420">
        <v>1</v>
      </c>
      <c r="BJ11" s="420">
        <v>5</v>
      </c>
      <c r="BK11" s="420">
        <v>3</v>
      </c>
      <c r="BL11" s="420">
        <v>3</v>
      </c>
      <c r="BM11" s="420">
        <v>3</v>
      </c>
      <c r="BN11" s="420">
        <v>2</v>
      </c>
      <c r="BO11" s="926">
        <f>SUM(BH11:BN11)</f>
        <v>18</v>
      </c>
      <c r="BP11" s="121">
        <v>2</v>
      </c>
      <c r="BQ11" s="121">
        <v>1</v>
      </c>
      <c r="BR11" s="121">
        <v>5</v>
      </c>
      <c r="BS11" s="1103">
        <f>SUM(BP11:BR11)</f>
        <v>8</v>
      </c>
      <c r="BT11" s="121">
        <v>2</v>
      </c>
      <c r="BU11" s="121">
        <v>1</v>
      </c>
      <c r="BV11" s="121">
        <v>5</v>
      </c>
      <c r="BW11" s="1103">
        <f>SUM(BT11:BV11)</f>
        <v>8</v>
      </c>
      <c r="BX11" s="1042">
        <f t="shared" si="3"/>
        <v>105</v>
      </c>
      <c r="BY11" s="1004">
        <v>3</v>
      </c>
    </row>
    <row r="12" spans="1:78" ht="21" customHeight="1" x14ac:dyDescent="0.35">
      <c r="A12" s="63" t="s">
        <v>562</v>
      </c>
      <c r="B12" s="81">
        <v>4146</v>
      </c>
      <c r="C12" s="63" t="s">
        <v>456</v>
      </c>
      <c r="D12" s="263" t="s">
        <v>457</v>
      </c>
      <c r="E12" s="154"/>
      <c r="F12" s="412"/>
      <c r="G12" s="412"/>
      <c r="H12" s="412"/>
      <c r="I12" s="412"/>
      <c r="J12" s="412"/>
      <c r="K12" s="412"/>
      <c r="L12" s="911">
        <f>SUM(F12:K12)</f>
        <v>0</v>
      </c>
      <c r="M12" s="412"/>
      <c r="N12" s="412"/>
      <c r="O12" s="412"/>
      <c r="P12" s="412"/>
      <c r="Q12" s="412"/>
      <c r="R12" s="412"/>
      <c r="S12" s="911">
        <f>SUM(M12:R12)</f>
        <v>0</v>
      </c>
      <c r="T12" s="415"/>
      <c r="U12" s="415"/>
      <c r="V12" s="415"/>
      <c r="W12" s="415"/>
      <c r="X12" s="415"/>
      <c r="Y12" s="926"/>
      <c r="Z12" s="121"/>
      <c r="AA12" s="121"/>
      <c r="AB12" s="121"/>
      <c r="AC12" s="121"/>
      <c r="AD12" s="707">
        <f>SUM(Z12:AC12)</f>
        <v>0</v>
      </c>
      <c r="AE12" s="121"/>
      <c r="AF12" s="121"/>
      <c r="AG12" s="121"/>
      <c r="AH12" s="121"/>
      <c r="AI12" s="707">
        <f>SUM(AE12:AH12)</f>
        <v>0</v>
      </c>
      <c r="AJ12" s="110"/>
      <c r="AK12" s="110"/>
      <c r="AL12" s="110"/>
      <c r="AM12" s="110"/>
      <c r="AN12" s="110"/>
      <c r="AO12" s="911">
        <f>SUM(AJ12:AN12)</f>
        <v>0</v>
      </c>
      <c r="AP12" s="412"/>
      <c r="AQ12" s="412"/>
      <c r="AR12" s="412">
        <v>2</v>
      </c>
      <c r="AS12" s="412"/>
      <c r="AT12" s="412"/>
      <c r="AU12" s="750">
        <f>SUM(AP12:AT12)</f>
        <v>2</v>
      </c>
      <c r="AV12" s="412"/>
      <c r="AW12" s="412"/>
      <c r="AX12" s="412">
        <v>2</v>
      </c>
      <c r="AY12" s="412"/>
      <c r="AZ12" s="412"/>
      <c r="BA12" s="750">
        <f>SUM(AV12:AZ12)</f>
        <v>2</v>
      </c>
      <c r="BB12" s="1176"/>
      <c r="BC12" s="1176"/>
      <c r="BD12" s="1176"/>
      <c r="BE12" s="1176"/>
      <c r="BF12" s="1176"/>
      <c r="BG12" s="750"/>
      <c r="BH12" s="420"/>
      <c r="BI12" s="420"/>
      <c r="BJ12" s="420"/>
      <c r="BK12" s="420"/>
      <c r="BL12" s="420"/>
      <c r="BM12" s="420"/>
      <c r="BN12" s="420"/>
      <c r="BO12" s="926"/>
      <c r="BP12" s="121"/>
      <c r="BQ12" s="121"/>
      <c r="BR12" s="121"/>
      <c r="BS12" s="1149">
        <f>SUM(BP12:BR12)</f>
        <v>0</v>
      </c>
      <c r="BT12" s="121"/>
      <c r="BU12" s="121"/>
      <c r="BV12" s="121"/>
      <c r="BW12" s="1149">
        <f>SUM(BT12:BV12)</f>
        <v>0</v>
      </c>
      <c r="BX12" s="1042">
        <f t="shared" si="3"/>
        <v>4</v>
      </c>
      <c r="BY12" s="1004" t="s">
        <v>532</v>
      </c>
    </row>
    <row r="13" spans="1:78" ht="21" customHeight="1" x14ac:dyDescent="0.35">
      <c r="A13" s="51" t="s">
        <v>246</v>
      </c>
      <c r="B13" s="58">
        <v>2558</v>
      </c>
      <c r="C13" s="219" t="s">
        <v>247</v>
      </c>
      <c r="D13" s="51" t="s">
        <v>248</v>
      </c>
      <c r="E13" s="154"/>
      <c r="F13" s="412"/>
      <c r="G13" s="412"/>
      <c r="H13" s="412"/>
      <c r="I13" s="412"/>
      <c r="J13" s="412"/>
      <c r="K13" s="412"/>
      <c r="L13" s="911"/>
      <c r="M13" s="412"/>
      <c r="N13" s="412"/>
      <c r="O13" s="412"/>
      <c r="P13" s="412"/>
      <c r="Q13" s="412"/>
      <c r="R13" s="412"/>
      <c r="S13" s="911"/>
      <c r="T13" s="415"/>
      <c r="U13" s="415"/>
      <c r="V13" s="415"/>
      <c r="W13" s="415"/>
      <c r="X13" s="415"/>
      <c r="Y13" s="926"/>
      <c r="Z13" s="121"/>
      <c r="AA13" s="121"/>
      <c r="AB13" s="121"/>
      <c r="AC13" s="121"/>
      <c r="AD13" s="707"/>
      <c r="AE13" s="121"/>
      <c r="AF13" s="121"/>
      <c r="AG13" s="121"/>
      <c r="AH13" s="121"/>
      <c r="AI13" s="707"/>
      <c r="AJ13" s="110"/>
      <c r="AK13" s="110"/>
      <c r="AL13" s="110"/>
      <c r="AM13" s="110"/>
      <c r="AN13" s="110"/>
      <c r="AO13" s="911"/>
      <c r="AP13" s="412"/>
      <c r="AQ13" s="412"/>
      <c r="AR13" s="412"/>
      <c r="AS13" s="412"/>
      <c r="AT13" s="412"/>
      <c r="AU13" s="750"/>
      <c r="AV13" s="412"/>
      <c r="AW13" s="412"/>
      <c r="AX13" s="412"/>
      <c r="AY13" s="412"/>
      <c r="AZ13" s="412"/>
      <c r="BA13" s="750"/>
      <c r="BB13" s="1176"/>
      <c r="BC13" s="1176"/>
      <c r="BD13" s="1176"/>
      <c r="BE13" s="1176"/>
      <c r="BF13" s="1176"/>
      <c r="BG13" s="750"/>
      <c r="BH13" s="420"/>
      <c r="BI13" s="420"/>
      <c r="BJ13" s="420"/>
      <c r="BK13" s="420"/>
      <c r="BL13" s="420"/>
      <c r="BM13" s="420"/>
      <c r="BN13" s="420"/>
      <c r="BO13" s="926"/>
      <c r="BP13" s="121"/>
      <c r="BQ13" s="121"/>
      <c r="BR13" s="121"/>
      <c r="BS13" s="1149"/>
      <c r="BT13" s="121"/>
      <c r="BU13" s="121"/>
      <c r="BV13" s="121"/>
      <c r="BW13" s="1149"/>
      <c r="BX13" s="1042">
        <f t="shared" si="3"/>
        <v>0</v>
      </c>
      <c r="BY13" s="1004"/>
    </row>
    <row r="14" spans="1:78" ht="21" customHeight="1" x14ac:dyDescent="0.35">
      <c r="A14" s="51" t="s">
        <v>497</v>
      </c>
      <c r="B14" s="96">
        <v>3166</v>
      </c>
      <c r="C14" s="91" t="s">
        <v>740</v>
      </c>
      <c r="D14" s="51" t="s">
        <v>741</v>
      </c>
      <c r="E14" s="154"/>
      <c r="F14" s="412"/>
      <c r="G14" s="412"/>
      <c r="H14" s="412"/>
      <c r="I14" s="412"/>
      <c r="J14" s="412"/>
      <c r="K14" s="412"/>
      <c r="L14" s="911">
        <f>SUM(F14:K14)</f>
        <v>0</v>
      </c>
      <c r="M14" s="412"/>
      <c r="N14" s="412"/>
      <c r="O14" s="412"/>
      <c r="P14" s="412"/>
      <c r="Q14" s="412"/>
      <c r="R14" s="412"/>
      <c r="S14" s="911">
        <f>SUM(M14:R14)</f>
        <v>0</v>
      </c>
      <c r="T14" s="415"/>
      <c r="U14" s="415"/>
      <c r="V14" s="415"/>
      <c r="W14" s="415"/>
      <c r="X14" s="415"/>
      <c r="Y14" s="926">
        <f>SUM(T14:X14)</f>
        <v>0</v>
      </c>
      <c r="Z14" s="121"/>
      <c r="AA14" s="121"/>
      <c r="AB14" s="121"/>
      <c r="AC14" s="121"/>
      <c r="AD14" s="707"/>
      <c r="AE14" s="121"/>
      <c r="AF14" s="121"/>
      <c r="AG14" s="121"/>
      <c r="AH14" s="121"/>
      <c r="AI14" s="707"/>
      <c r="AJ14" s="110"/>
      <c r="AK14" s="110"/>
      <c r="AL14" s="110"/>
      <c r="AM14" s="110"/>
      <c r="AN14" s="110"/>
      <c r="AO14" s="911">
        <f>SUM(AJ14:AN14)</f>
        <v>0</v>
      </c>
      <c r="AP14" s="412"/>
      <c r="AQ14" s="412"/>
      <c r="AR14" s="412"/>
      <c r="AS14" s="412">
        <v>2</v>
      </c>
      <c r="AT14" s="412"/>
      <c r="AU14" s="750">
        <f>SUM(AP14:AT14)</f>
        <v>2</v>
      </c>
      <c r="AV14" s="412"/>
      <c r="AW14" s="412"/>
      <c r="AX14" s="412"/>
      <c r="AY14" s="412">
        <v>2</v>
      </c>
      <c r="AZ14" s="412"/>
      <c r="BA14" s="750">
        <f>SUM(AV14:AZ14)</f>
        <v>2</v>
      </c>
      <c r="BB14" s="1176"/>
      <c r="BC14" s="1176"/>
      <c r="BD14" s="1176"/>
      <c r="BE14" s="1176"/>
      <c r="BF14" s="1176"/>
      <c r="BG14" s="750"/>
      <c r="BH14" s="420"/>
      <c r="BI14" s="420"/>
      <c r="BJ14" s="420"/>
      <c r="BK14" s="420"/>
      <c r="BL14" s="420"/>
      <c r="BM14" s="420"/>
      <c r="BN14" s="420"/>
      <c r="BO14" s="926"/>
      <c r="BP14" s="121"/>
      <c r="BQ14" s="121"/>
      <c r="BR14" s="121"/>
      <c r="BS14" s="1149">
        <f>SUM(BP14:BR14)</f>
        <v>0</v>
      </c>
      <c r="BT14" s="121"/>
      <c r="BU14" s="121"/>
      <c r="BV14" s="121"/>
      <c r="BW14" s="1149">
        <f>SUM(BT14:BV14)</f>
        <v>0</v>
      </c>
      <c r="BX14" s="1042">
        <f t="shared" si="3"/>
        <v>4</v>
      </c>
      <c r="BY14" s="1004" t="s">
        <v>532</v>
      </c>
    </row>
    <row r="15" spans="1:78" ht="21" customHeight="1" x14ac:dyDescent="0.35">
      <c r="A15" s="51" t="s">
        <v>184</v>
      </c>
      <c r="B15" s="96">
        <v>2997</v>
      </c>
      <c r="C15" s="91" t="s">
        <v>185</v>
      </c>
      <c r="D15" s="71" t="s">
        <v>345</v>
      </c>
      <c r="E15" s="174"/>
      <c r="F15" s="412"/>
      <c r="G15" s="412"/>
      <c r="H15" s="412"/>
      <c r="I15" s="412"/>
      <c r="J15" s="412"/>
      <c r="K15" s="412"/>
      <c r="L15" s="911"/>
      <c r="M15" s="412"/>
      <c r="N15" s="412"/>
      <c r="O15" s="412"/>
      <c r="P15" s="412"/>
      <c r="Q15" s="412"/>
      <c r="R15" s="412"/>
      <c r="S15" s="911"/>
      <c r="T15" s="415"/>
      <c r="U15" s="415"/>
      <c r="V15" s="415"/>
      <c r="W15" s="415"/>
      <c r="X15" s="415"/>
      <c r="Y15" s="926"/>
      <c r="Z15" s="121"/>
      <c r="AA15" s="121"/>
      <c r="AB15" s="121"/>
      <c r="AC15" s="121"/>
      <c r="AD15" s="707"/>
      <c r="AE15" s="121"/>
      <c r="AF15" s="121"/>
      <c r="AG15" s="121"/>
      <c r="AH15" s="121"/>
      <c r="AI15" s="707"/>
      <c r="AJ15" s="110"/>
      <c r="AK15" s="110"/>
      <c r="AL15" s="110"/>
      <c r="AM15" s="110"/>
      <c r="AN15" s="110"/>
      <c r="AO15" s="911">
        <f>SUM(AJ15:AN15)</f>
        <v>0</v>
      </c>
      <c r="AP15" s="412"/>
      <c r="AQ15" s="412"/>
      <c r="AR15" s="412"/>
      <c r="AS15" s="412"/>
      <c r="AT15" s="412"/>
      <c r="AU15" s="750"/>
      <c r="AV15" s="412"/>
      <c r="AW15" s="412"/>
      <c r="AX15" s="412"/>
      <c r="AY15" s="412"/>
      <c r="AZ15" s="412"/>
      <c r="BA15" s="750"/>
      <c r="BB15" s="1176"/>
      <c r="BC15" s="1176"/>
      <c r="BD15" s="1176"/>
      <c r="BE15" s="1176"/>
      <c r="BF15" s="1176"/>
      <c r="BG15" s="750"/>
      <c r="BH15" s="420"/>
      <c r="BI15" s="420"/>
      <c r="BJ15" s="420"/>
      <c r="BK15" s="420"/>
      <c r="BL15" s="420"/>
      <c r="BM15" s="420"/>
      <c r="BN15" s="420"/>
      <c r="BO15" s="926"/>
      <c r="BP15" s="121"/>
      <c r="BQ15" s="121"/>
      <c r="BR15" s="121"/>
      <c r="BS15" s="1149"/>
      <c r="BT15" s="121"/>
      <c r="BU15" s="121"/>
      <c r="BV15" s="121"/>
      <c r="BW15" s="1149"/>
      <c r="BX15" s="1042">
        <f t="shared" si="3"/>
        <v>0</v>
      </c>
      <c r="BY15" s="1004"/>
    </row>
    <row r="16" spans="1:78" ht="21" customHeight="1" x14ac:dyDescent="0.35">
      <c r="A16" s="51" t="s">
        <v>333</v>
      </c>
      <c r="B16" s="147">
        <v>4098</v>
      </c>
      <c r="C16" s="44" t="s">
        <v>389</v>
      </c>
      <c r="D16" s="631" t="s">
        <v>572</v>
      </c>
      <c r="E16" s="154"/>
      <c r="F16" s="412"/>
      <c r="G16" s="412"/>
      <c r="H16" s="412"/>
      <c r="I16" s="412"/>
      <c r="J16" s="412"/>
      <c r="K16" s="412"/>
      <c r="L16" s="911"/>
      <c r="M16" s="412"/>
      <c r="N16" s="412"/>
      <c r="O16" s="412"/>
      <c r="P16" s="412"/>
      <c r="Q16" s="412"/>
      <c r="R16" s="412"/>
      <c r="S16" s="911"/>
      <c r="T16" s="415"/>
      <c r="U16" s="415"/>
      <c r="V16" s="415"/>
      <c r="W16" s="415"/>
      <c r="X16" s="415"/>
      <c r="Y16" s="926">
        <f>SUM(T16:X16)</f>
        <v>0</v>
      </c>
      <c r="Z16" s="121"/>
      <c r="AA16" s="121"/>
      <c r="AB16" s="121"/>
      <c r="AC16" s="121"/>
      <c r="AD16" s="707">
        <f>SUM(Z16:AC16)</f>
        <v>0</v>
      </c>
      <c r="AE16" s="121"/>
      <c r="AF16" s="121"/>
      <c r="AG16" s="121"/>
      <c r="AH16" s="121"/>
      <c r="AI16" s="707">
        <f>SUM(AE16:AH16)</f>
        <v>0</v>
      </c>
      <c r="AJ16" s="110"/>
      <c r="AK16" s="110"/>
      <c r="AL16" s="110"/>
      <c r="AM16" s="110"/>
      <c r="AN16" s="110"/>
      <c r="AO16" s="911"/>
      <c r="AP16" s="412"/>
      <c r="AQ16" s="412"/>
      <c r="AR16" s="412"/>
      <c r="AS16" s="412"/>
      <c r="AT16" s="412"/>
      <c r="AU16" s="750"/>
      <c r="AV16" s="412"/>
      <c r="AW16" s="412"/>
      <c r="AX16" s="412"/>
      <c r="AY16" s="412"/>
      <c r="AZ16" s="412"/>
      <c r="BA16" s="750"/>
      <c r="BB16" s="1176"/>
      <c r="BC16" s="1176"/>
      <c r="BD16" s="1176"/>
      <c r="BE16" s="1176"/>
      <c r="BF16" s="1176"/>
      <c r="BG16" s="750"/>
      <c r="BH16" s="420"/>
      <c r="BI16" s="420"/>
      <c r="BJ16" s="420"/>
      <c r="BK16" s="420"/>
      <c r="BL16" s="420"/>
      <c r="BM16" s="420"/>
      <c r="BN16" s="420"/>
      <c r="BO16" s="926"/>
      <c r="BP16" s="121"/>
      <c r="BQ16" s="121"/>
      <c r="BR16" s="121"/>
      <c r="BS16" s="1149">
        <f>SUM(BP16:BR16)</f>
        <v>0</v>
      </c>
      <c r="BT16" s="121"/>
      <c r="BU16" s="121"/>
      <c r="BV16" s="121"/>
      <c r="BW16" s="1149">
        <f>SUM(BT16:BV16)</f>
        <v>0</v>
      </c>
      <c r="BX16" s="1042">
        <f t="shared" si="3"/>
        <v>0</v>
      </c>
      <c r="BY16" s="1004"/>
    </row>
    <row r="17" spans="1:78" ht="21" customHeight="1" x14ac:dyDescent="0.35">
      <c r="A17" s="51" t="s">
        <v>361</v>
      </c>
      <c r="B17" s="58">
        <v>2996</v>
      </c>
      <c r="C17" s="51" t="s">
        <v>95</v>
      </c>
      <c r="D17" s="71" t="s">
        <v>199</v>
      </c>
      <c r="E17" s="174"/>
      <c r="F17" s="412"/>
      <c r="G17" s="412"/>
      <c r="H17" s="412"/>
      <c r="I17" s="412"/>
      <c r="J17" s="412"/>
      <c r="K17" s="412"/>
      <c r="L17" s="911">
        <f>SUM(F17:K17)</f>
        <v>0</v>
      </c>
      <c r="M17" s="412"/>
      <c r="N17" s="412"/>
      <c r="O17" s="412"/>
      <c r="P17" s="412"/>
      <c r="Q17" s="412"/>
      <c r="R17" s="412"/>
      <c r="S17" s="911"/>
      <c r="T17" s="415"/>
      <c r="U17" s="415"/>
      <c r="V17" s="415"/>
      <c r="W17" s="415"/>
      <c r="X17" s="415"/>
      <c r="Y17" s="926">
        <f>SUM(T17:X17)</f>
        <v>0</v>
      </c>
      <c r="Z17" s="121"/>
      <c r="AA17" s="121"/>
      <c r="AB17" s="121"/>
      <c r="AC17" s="121"/>
      <c r="AD17" s="707"/>
      <c r="AE17" s="121"/>
      <c r="AF17" s="121"/>
      <c r="AG17" s="121"/>
      <c r="AH17" s="121"/>
      <c r="AI17" s="707"/>
      <c r="AJ17" s="110"/>
      <c r="AK17" s="110"/>
      <c r="AL17" s="110"/>
      <c r="AM17" s="110">
        <v>4</v>
      </c>
      <c r="AN17" s="110"/>
      <c r="AO17" s="911">
        <f>SUM(AJ17:AN17)</f>
        <v>4</v>
      </c>
      <c r="AP17" s="412"/>
      <c r="AQ17" s="412"/>
      <c r="AR17" s="412"/>
      <c r="AS17" s="412"/>
      <c r="AT17" s="412"/>
      <c r="AU17" s="750"/>
      <c r="AV17" s="412"/>
      <c r="AW17" s="412"/>
      <c r="AX17" s="412"/>
      <c r="AY17" s="412"/>
      <c r="AZ17" s="412"/>
      <c r="BA17" s="750"/>
      <c r="BB17" s="1176"/>
      <c r="BC17" s="1176"/>
      <c r="BD17" s="1176"/>
      <c r="BE17" s="1176"/>
      <c r="BF17" s="1176"/>
      <c r="BG17" s="750"/>
      <c r="BH17" s="420"/>
      <c r="BI17" s="420"/>
      <c r="BJ17" s="420"/>
      <c r="BK17" s="420"/>
      <c r="BL17" s="420"/>
      <c r="BM17" s="420"/>
      <c r="BN17" s="420"/>
      <c r="BO17" s="1178"/>
      <c r="BP17" s="121"/>
      <c r="BQ17" s="121"/>
      <c r="BR17" s="121"/>
      <c r="BS17" s="1177"/>
      <c r="BT17" s="121"/>
      <c r="BU17" s="121"/>
      <c r="BV17" s="121"/>
      <c r="BW17" s="1177"/>
      <c r="BX17" s="1042">
        <f t="shared" si="3"/>
        <v>4</v>
      </c>
      <c r="BY17" s="1004" t="s">
        <v>532</v>
      </c>
    </row>
    <row r="18" spans="1:78" ht="21" customHeight="1" x14ac:dyDescent="0.35">
      <c r="A18" s="51" t="s">
        <v>279</v>
      </c>
      <c r="B18" s="96">
        <v>2948</v>
      </c>
      <c r="C18" s="91" t="s">
        <v>280</v>
      </c>
      <c r="D18" s="104" t="s">
        <v>331</v>
      </c>
      <c r="E18" s="155"/>
      <c r="F18" s="495"/>
      <c r="G18" s="495"/>
      <c r="H18" s="495"/>
      <c r="I18" s="495"/>
      <c r="J18" s="412"/>
      <c r="K18" s="412"/>
      <c r="L18" s="911">
        <f>SUM(F18:K18)</f>
        <v>0</v>
      </c>
      <c r="M18" s="412"/>
      <c r="N18" s="412"/>
      <c r="O18" s="412"/>
      <c r="P18" s="412"/>
      <c r="Q18" s="412"/>
      <c r="R18" s="412"/>
      <c r="S18" s="911">
        <f>SUM(M18:R18)</f>
        <v>0</v>
      </c>
      <c r="T18" s="415"/>
      <c r="U18" s="415"/>
      <c r="V18" s="415"/>
      <c r="W18" s="415"/>
      <c r="X18" s="415"/>
      <c r="Y18" s="926"/>
      <c r="Z18" s="121"/>
      <c r="AA18" s="121"/>
      <c r="AB18" s="121"/>
      <c r="AC18" s="121"/>
      <c r="AD18" s="707"/>
      <c r="AE18" s="121"/>
      <c r="AF18" s="121"/>
      <c r="AG18" s="121"/>
      <c r="AH18" s="121"/>
      <c r="AI18" s="707"/>
      <c r="AJ18" s="110"/>
      <c r="AK18" s="110"/>
      <c r="AL18" s="110"/>
      <c r="AM18" s="110"/>
      <c r="AN18" s="110"/>
      <c r="AO18" s="911"/>
      <c r="AP18" s="412"/>
      <c r="AQ18" s="412"/>
      <c r="AR18" s="412"/>
      <c r="AS18" s="412"/>
      <c r="AT18" s="412"/>
      <c r="AU18" s="750">
        <f>SUM(AP18:AT18)</f>
        <v>0</v>
      </c>
      <c r="AV18" s="412"/>
      <c r="AW18" s="412"/>
      <c r="AX18" s="412"/>
      <c r="AY18" s="412"/>
      <c r="AZ18" s="412"/>
      <c r="BA18" s="750"/>
      <c r="BB18" s="1176"/>
      <c r="BC18" s="1176"/>
      <c r="BD18" s="1176"/>
      <c r="BE18" s="1176"/>
      <c r="BF18" s="1176"/>
      <c r="BG18" s="750"/>
      <c r="BH18" s="420"/>
      <c r="BI18" s="420"/>
      <c r="BJ18" s="420"/>
      <c r="BK18" s="420"/>
      <c r="BL18" s="420"/>
      <c r="BM18" s="420"/>
      <c r="BN18" s="420"/>
      <c r="BO18" s="1178"/>
      <c r="BP18" s="121"/>
      <c r="BQ18" s="121"/>
      <c r="BR18" s="121"/>
      <c r="BS18" s="1149">
        <f>SUM(BP18:BR18)</f>
        <v>0</v>
      </c>
      <c r="BT18" s="121"/>
      <c r="BU18" s="121"/>
      <c r="BV18" s="121"/>
      <c r="BW18" s="1149">
        <f>SUM(BT18:BV18)</f>
        <v>0</v>
      </c>
      <c r="BX18" s="1042">
        <f t="shared" si="3"/>
        <v>0</v>
      </c>
      <c r="BY18" s="1004"/>
    </row>
    <row r="19" spans="1:78" ht="21" customHeight="1" x14ac:dyDescent="0.35">
      <c r="A19" s="51" t="s">
        <v>470</v>
      </c>
      <c r="B19" s="96">
        <v>4129</v>
      </c>
      <c r="C19" s="91" t="s">
        <v>471</v>
      </c>
      <c r="D19" s="91" t="s">
        <v>472</v>
      </c>
      <c r="E19" s="153"/>
      <c r="F19" s="495"/>
      <c r="G19" s="495"/>
      <c r="H19" s="495"/>
      <c r="I19" s="495"/>
      <c r="J19" s="412"/>
      <c r="K19" s="412"/>
      <c r="L19" s="911">
        <f>SUM(F19:K19)</f>
        <v>0</v>
      </c>
      <c r="M19" s="412"/>
      <c r="N19" s="412"/>
      <c r="O19" s="412"/>
      <c r="P19" s="412"/>
      <c r="Q19" s="412"/>
      <c r="R19" s="412"/>
      <c r="S19" s="911">
        <f>SUM(M19:R19)</f>
        <v>0</v>
      </c>
      <c r="T19" s="415"/>
      <c r="U19" s="415"/>
      <c r="V19" s="415"/>
      <c r="W19" s="415"/>
      <c r="X19" s="415"/>
      <c r="Y19" s="926">
        <f>SUM(T19:X19)</f>
        <v>0</v>
      </c>
      <c r="Z19" s="121"/>
      <c r="AA19" s="121"/>
      <c r="AB19" s="121"/>
      <c r="AC19" s="121"/>
      <c r="AD19" s="707">
        <f>SUM(Z19:AC19)</f>
        <v>0</v>
      </c>
      <c r="AE19" s="121"/>
      <c r="AF19" s="121"/>
      <c r="AG19" s="121"/>
      <c r="AH19" s="121"/>
      <c r="AI19" s="707">
        <f>SUM(AE19:AH19)</f>
        <v>0</v>
      </c>
      <c r="AJ19" s="110"/>
      <c r="AK19" s="110"/>
      <c r="AL19" s="110"/>
      <c r="AM19" s="110"/>
      <c r="AN19" s="110"/>
      <c r="AO19" s="911">
        <f>SUM(AJ19:AN19)</f>
        <v>0</v>
      </c>
      <c r="AP19" s="412"/>
      <c r="AQ19" s="412"/>
      <c r="AR19" s="412"/>
      <c r="AS19" s="412"/>
      <c r="AT19" s="412"/>
      <c r="AU19" s="750">
        <f>SUM(AP19:AT19)</f>
        <v>0</v>
      </c>
      <c r="AV19" s="412"/>
      <c r="AW19" s="412"/>
      <c r="AX19" s="412"/>
      <c r="AY19" s="412"/>
      <c r="AZ19" s="412"/>
      <c r="BA19" s="750">
        <f>SUM(AV19:AZ19)</f>
        <v>0</v>
      </c>
      <c r="BB19" s="1176"/>
      <c r="BC19" s="1176"/>
      <c r="BD19" s="1176"/>
      <c r="BE19" s="1176"/>
      <c r="BF19" s="1176"/>
      <c r="BG19" s="750"/>
      <c r="BH19" s="420"/>
      <c r="BI19" s="420"/>
      <c r="BJ19" s="420"/>
      <c r="BK19" s="420"/>
      <c r="BL19" s="420"/>
      <c r="BM19" s="420"/>
      <c r="BN19" s="420"/>
      <c r="BO19" s="1178"/>
      <c r="BP19" s="121"/>
      <c r="BQ19" s="121"/>
      <c r="BR19" s="121"/>
      <c r="BS19" s="1177"/>
      <c r="BT19" s="121"/>
      <c r="BU19" s="121"/>
      <c r="BV19" s="121"/>
      <c r="BW19" s="1177"/>
      <c r="BX19" s="1042">
        <f t="shared" si="3"/>
        <v>0</v>
      </c>
      <c r="BY19" s="1004"/>
    </row>
    <row r="20" spans="1:78" ht="21" customHeight="1" x14ac:dyDescent="0.35">
      <c r="A20" s="51" t="s">
        <v>517</v>
      </c>
      <c r="B20" s="96">
        <v>3138</v>
      </c>
      <c r="C20" s="71" t="s">
        <v>518</v>
      </c>
      <c r="D20" s="91" t="s">
        <v>519</v>
      </c>
      <c r="E20" s="155"/>
      <c r="F20" s="495"/>
      <c r="G20" s="495"/>
      <c r="H20" s="495"/>
      <c r="I20" s="495"/>
      <c r="J20" s="412"/>
      <c r="K20" s="412"/>
      <c r="L20" s="911"/>
      <c r="M20" s="412"/>
      <c r="N20" s="412"/>
      <c r="O20" s="412"/>
      <c r="P20" s="412"/>
      <c r="Q20" s="412"/>
      <c r="R20" s="412"/>
      <c r="S20" s="911"/>
      <c r="T20" s="415"/>
      <c r="U20" s="415"/>
      <c r="V20" s="415"/>
      <c r="W20" s="415"/>
      <c r="X20" s="415"/>
      <c r="Y20" s="926"/>
      <c r="Z20" s="121"/>
      <c r="AA20" s="121"/>
      <c r="AB20" s="121"/>
      <c r="AC20" s="121"/>
      <c r="AD20" s="707"/>
      <c r="AE20" s="121"/>
      <c r="AF20" s="121"/>
      <c r="AG20" s="121"/>
      <c r="AH20" s="121"/>
      <c r="AI20" s="707"/>
      <c r="AJ20" s="110"/>
      <c r="AK20" s="110"/>
      <c r="AL20" s="110"/>
      <c r="AM20" s="110"/>
      <c r="AN20" s="110"/>
      <c r="AO20" s="911"/>
      <c r="AP20" s="412"/>
      <c r="AQ20" s="412"/>
      <c r="AR20" s="412"/>
      <c r="AS20" s="412"/>
      <c r="AT20" s="412"/>
      <c r="AU20" s="750"/>
      <c r="AV20" s="412"/>
      <c r="AW20" s="412"/>
      <c r="AX20" s="412"/>
      <c r="AY20" s="412"/>
      <c r="AZ20" s="412"/>
      <c r="BA20" s="750"/>
      <c r="BB20" s="1176"/>
      <c r="BC20" s="1176"/>
      <c r="BD20" s="1176"/>
      <c r="BE20" s="1176"/>
      <c r="BF20" s="1176"/>
      <c r="BG20" s="750"/>
      <c r="BH20" s="420"/>
      <c r="BI20" s="420"/>
      <c r="BJ20" s="420"/>
      <c r="BK20" s="420"/>
      <c r="BL20" s="420"/>
      <c r="BM20" s="420"/>
      <c r="BN20" s="420"/>
      <c r="BO20" s="1178"/>
      <c r="BP20" s="121"/>
      <c r="BQ20" s="121"/>
      <c r="BR20" s="121"/>
      <c r="BS20" s="1149">
        <f>SUM(BP20:BR20)</f>
        <v>0</v>
      </c>
      <c r="BT20" s="121"/>
      <c r="BU20" s="121"/>
      <c r="BV20" s="121"/>
      <c r="BW20" s="1149">
        <f>SUM(BT20:BV20)</f>
        <v>0</v>
      </c>
      <c r="BX20" s="1042">
        <f t="shared" si="3"/>
        <v>0</v>
      </c>
      <c r="BY20" s="1004"/>
    </row>
    <row r="21" spans="1:78" ht="21" customHeight="1" x14ac:dyDescent="0.35">
      <c r="A21" s="51" t="s">
        <v>458</v>
      </c>
      <c r="B21" s="96">
        <v>2970</v>
      </c>
      <c r="C21" s="91" t="s">
        <v>459</v>
      </c>
      <c r="D21" s="91" t="s">
        <v>460</v>
      </c>
      <c r="E21" s="155"/>
      <c r="F21" s="495"/>
      <c r="G21" s="495"/>
      <c r="H21" s="495"/>
      <c r="I21" s="495"/>
      <c r="J21" s="412"/>
      <c r="K21" s="412"/>
      <c r="L21" s="911">
        <f>SUM(F21:K21)</f>
        <v>0</v>
      </c>
      <c r="M21" s="412"/>
      <c r="N21" s="412"/>
      <c r="O21" s="412"/>
      <c r="P21" s="412"/>
      <c r="Q21" s="412"/>
      <c r="R21" s="412"/>
      <c r="S21" s="911"/>
      <c r="T21" s="415"/>
      <c r="U21" s="415"/>
      <c r="V21" s="415"/>
      <c r="W21" s="415"/>
      <c r="X21" s="415"/>
      <c r="Y21" s="926"/>
      <c r="Z21" s="121"/>
      <c r="AA21" s="121"/>
      <c r="AB21" s="121"/>
      <c r="AC21" s="121"/>
      <c r="AD21" s="707"/>
      <c r="AE21" s="121"/>
      <c r="AF21" s="121"/>
      <c r="AG21" s="121"/>
      <c r="AH21" s="121"/>
      <c r="AI21" s="1145"/>
      <c r="AJ21" s="110"/>
      <c r="AK21" s="110"/>
      <c r="AL21" s="110"/>
      <c r="AM21" s="110"/>
      <c r="AN21" s="110"/>
      <c r="AO21" s="911"/>
      <c r="AP21" s="412"/>
      <c r="AQ21" s="412"/>
      <c r="AR21" s="412"/>
      <c r="AS21" s="412"/>
      <c r="AT21" s="412"/>
      <c r="AU21" s="750"/>
      <c r="AV21" s="412"/>
      <c r="AW21" s="412"/>
      <c r="AX21" s="412"/>
      <c r="AY21" s="412"/>
      <c r="AZ21" s="412"/>
      <c r="BA21" s="750"/>
      <c r="BB21" s="1176"/>
      <c r="BC21" s="1176"/>
      <c r="BD21" s="1176"/>
      <c r="BE21" s="1176"/>
      <c r="BF21" s="1176"/>
      <c r="BG21" s="750"/>
      <c r="BH21" s="420"/>
      <c r="BI21" s="420"/>
      <c r="BJ21" s="420"/>
      <c r="BK21" s="420"/>
      <c r="BL21" s="420"/>
      <c r="BM21" s="420"/>
      <c r="BN21" s="420"/>
      <c r="BO21" s="1178"/>
      <c r="BP21" s="121"/>
      <c r="BQ21" s="121"/>
      <c r="BR21" s="121"/>
      <c r="BS21" s="1177"/>
      <c r="BT21" s="121"/>
      <c r="BU21" s="121"/>
      <c r="BV21" s="121"/>
      <c r="BW21" s="1177"/>
      <c r="BX21" s="1042">
        <f t="shared" si="3"/>
        <v>0</v>
      </c>
      <c r="BY21" s="1004"/>
    </row>
    <row r="22" spans="1:78" ht="21" customHeight="1" x14ac:dyDescent="0.35">
      <c r="A22" s="71" t="s">
        <v>508</v>
      </c>
      <c r="B22" s="96">
        <v>3159</v>
      </c>
      <c r="C22" s="71" t="s">
        <v>509</v>
      </c>
      <c r="D22" s="104" t="s">
        <v>512</v>
      </c>
      <c r="E22" s="153"/>
      <c r="F22" s="495">
        <v>2</v>
      </c>
      <c r="G22" s="495">
        <v>3</v>
      </c>
      <c r="H22" s="495">
        <v>0.5</v>
      </c>
      <c r="I22" s="495">
        <v>5</v>
      </c>
      <c r="J22" s="412"/>
      <c r="K22" s="412"/>
      <c r="L22" s="911">
        <f>SUM(F22:K22)</f>
        <v>10.5</v>
      </c>
      <c r="M22" s="412">
        <v>3</v>
      </c>
      <c r="N22" s="412">
        <v>3</v>
      </c>
      <c r="O22" s="412">
        <v>1</v>
      </c>
      <c r="P22" s="412">
        <v>5</v>
      </c>
      <c r="Q22" s="412"/>
      <c r="R22" s="412"/>
      <c r="S22" s="911">
        <f>SUM(M22:R22)</f>
        <v>12</v>
      </c>
      <c r="T22" s="415">
        <v>3</v>
      </c>
      <c r="U22" s="415">
        <v>3</v>
      </c>
      <c r="V22" s="415">
        <v>5</v>
      </c>
      <c r="W22" s="415">
        <v>3</v>
      </c>
      <c r="X22" s="415"/>
      <c r="Y22" s="926">
        <f>SUM(T22:X22)</f>
        <v>14</v>
      </c>
      <c r="Z22" s="121">
        <v>3</v>
      </c>
      <c r="AA22" s="121">
        <v>2</v>
      </c>
      <c r="AB22" s="121">
        <v>2</v>
      </c>
      <c r="AC22" s="121">
        <v>2</v>
      </c>
      <c r="AD22" s="707">
        <f>SUM(Z22:AC22)</f>
        <v>9</v>
      </c>
      <c r="AE22" s="121">
        <v>3</v>
      </c>
      <c r="AF22" s="121">
        <v>1</v>
      </c>
      <c r="AG22" s="121">
        <v>2</v>
      </c>
      <c r="AH22" s="121">
        <v>2</v>
      </c>
      <c r="AI22" s="707">
        <f>SUM(AE22:AH22)</f>
        <v>8</v>
      </c>
      <c r="AJ22" s="110">
        <v>6</v>
      </c>
      <c r="AK22" s="110">
        <v>5</v>
      </c>
      <c r="AL22" s="110">
        <v>5</v>
      </c>
      <c r="AM22" s="110">
        <v>5</v>
      </c>
      <c r="AN22" s="110"/>
      <c r="AO22" s="911">
        <f>SUM(AJ22:AN22)</f>
        <v>21</v>
      </c>
      <c r="AP22" s="412">
        <v>3</v>
      </c>
      <c r="AQ22" s="412">
        <v>3</v>
      </c>
      <c r="AR22" s="412">
        <v>7</v>
      </c>
      <c r="AS22" s="412">
        <v>4</v>
      </c>
      <c r="AT22" s="412"/>
      <c r="AU22" s="750">
        <f>SUM(AP22:AT22)</f>
        <v>17</v>
      </c>
      <c r="AV22" s="412">
        <v>3</v>
      </c>
      <c r="AW22" s="412">
        <v>3</v>
      </c>
      <c r="AX22" s="412">
        <v>7</v>
      </c>
      <c r="AY22" s="412">
        <v>4</v>
      </c>
      <c r="AZ22" s="412"/>
      <c r="BA22" s="750">
        <f>SUM(AV22:AZ22)</f>
        <v>17</v>
      </c>
      <c r="BB22" s="1176">
        <v>4</v>
      </c>
      <c r="BC22" s="1176">
        <v>3</v>
      </c>
      <c r="BD22" s="1176">
        <v>2</v>
      </c>
      <c r="BE22" s="1176">
        <v>2</v>
      </c>
      <c r="BF22" s="1176"/>
      <c r="BG22" s="750">
        <f>SUM(BB22:BF22)</f>
        <v>11</v>
      </c>
      <c r="BH22" s="420">
        <v>3</v>
      </c>
      <c r="BI22" s="420">
        <v>3</v>
      </c>
      <c r="BJ22" s="420">
        <v>6</v>
      </c>
      <c r="BK22" s="420">
        <v>1</v>
      </c>
      <c r="BL22" s="420">
        <v>0</v>
      </c>
      <c r="BM22" s="420">
        <v>2</v>
      </c>
      <c r="BN22" s="420">
        <v>3</v>
      </c>
      <c r="BO22" s="926">
        <f>SUM(BH22:BN22)</f>
        <v>18</v>
      </c>
      <c r="BP22" s="121">
        <v>3</v>
      </c>
      <c r="BQ22" s="121">
        <v>2</v>
      </c>
      <c r="BR22" s="121">
        <v>3</v>
      </c>
      <c r="BS22" s="1149">
        <f>SUM(BP22:BR22)</f>
        <v>8</v>
      </c>
      <c r="BT22" s="121">
        <v>3</v>
      </c>
      <c r="BU22" s="121">
        <v>3</v>
      </c>
      <c r="BV22" s="121">
        <v>3</v>
      </c>
      <c r="BW22" s="1149">
        <f>SUM(BT22:BV22)</f>
        <v>9</v>
      </c>
      <c r="BX22" s="1042">
        <f t="shared" si="3"/>
        <v>154.5</v>
      </c>
      <c r="BY22" s="1004">
        <v>1</v>
      </c>
    </row>
    <row r="23" spans="1:78" ht="21" customHeight="1" x14ac:dyDescent="0.35">
      <c r="A23" s="51" t="s">
        <v>463</v>
      </c>
      <c r="B23" s="96">
        <v>4043</v>
      </c>
      <c r="C23" s="91" t="s">
        <v>270</v>
      </c>
      <c r="D23" s="91" t="s">
        <v>464</v>
      </c>
      <c r="E23" s="155"/>
      <c r="F23" s="495"/>
      <c r="G23" s="495"/>
      <c r="H23" s="495">
        <v>1</v>
      </c>
      <c r="I23" s="495">
        <v>3</v>
      </c>
      <c r="J23" s="412"/>
      <c r="K23" s="412"/>
      <c r="L23" s="911">
        <f>SUM(F23:K23)</f>
        <v>4</v>
      </c>
      <c r="M23" s="412"/>
      <c r="N23" s="412"/>
      <c r="O23" s="412">
        <v>2</v>
      </c>
      <c r="P23" s="412">
        <v>3</v>
      </c>
      <c r="Q23" s="412"/>
      <c r="R23" s="412"/>
      <c r="S23" s="911">
        <f>SUM(M23:R23)</f>
        <v>5</v>
      </c>
      <c r="T23" s="415"/>
      <c r="U23" s="415"/>
      <c r="V23" s="415">
        <v>2</v>
      </c>
      <c r="W23" s="415"/>
      <c r="X23" s="415"/>
      <c r="Y23" s="926">
        <f>SUM(T23:X23)</f>
        <v>2</v>
      </c>
      <c r="Z23" s="121"/>
      <c r="AA23" s="121"/>
      <c r="AB23" s="121"/>
      <c r="AC23" s="121"/>
      <c r="AD23" s="707"/>
      <c r="AE23" s="121"/>
      <c r="AF23" s="121"/>
      <c r="AG23" s="121"/>
      <c r="AH23" s="121"/>
      <c r="AI23" s="1145"/>
      <c r="AJ23" s="110"/>
      <c r="AK23" s="110"/>
      <c r="AL23" s="110"/>
      <c r="AM23" s="110"/>
      <c r="AN23" s="110"/>
      <c r="AO23" s="911">
        <f>SUM(AJ23:AN23)</f>
        <v>0</v>
      </c>
      <c r="AP23" s="412"/>
      <c r="AQ23" s="412"/>
      <c r="AR23" s="412">
        <v>3</v>
      </c>
      <c r="AS23" s="412">
        <v>6</v>
      </c>
      <c r="AT23" s="412"/>
      <c r="AU23" s="750">
        <f>SUM(AP23:AT23)</f>
        <v>9</v>
      </c>
      <c r="AV23" s="412"/>
      <c r="AW23" s="412"/>
      <c r="AX23" s="412">
        <v>6</v>
      </c>
      <c r="AY23" s="412">
        <v>6</v>
      </c>
      <c r="AZ23" s="412"/>
      <c r="BA23" s="750">
        <f>SUM(AV23:AZ23)</f>
        <v>12</v>
      </c>
      <c r="BB23" s="1333"/>
      <c r="BC23" s="1333"/>
      <c r="BD23" s="1333"/>
      <c r="BE23" s="1333"/>
      <c r="BF23" s="1333"/>
      <c r="BG23" s="750"/>
      <c r="BH23" s="420"/>
      <c r="BI23" s="420"/>
      <c r="BJ23" s="420"/>
      <c r="BK23" s="420"/>
      <c r="BL23" s="420"/>
      <c r="BM23" s="420"/>
      <c r="BN23" s="420"/>
      <c r="BO23" s="926">
        <f>SUM(BH23:BN23)</f>
        <v>0</v>
      </c>
      <c r="BP23" s="121"/>
      <c r="BQ23" s="121"/>
      <c r="BR23" s="121"/>
      <c r="BS23" s="1177"/>
      <c r="BT23" s="121"/>
      <c r="BU23" s="121"/>
      <c r="BV23" s="121"/>
      <c r="BW23" s="1177"/>
      <c r="BX23" s="1042">
        <f t="shared" si="3"/>
        <v>32</v>
      </c>
      <c r="BY23" s="1004">
        <v>6</v>
      </c>
    </row>
    <row r="24" spans="1:78" ht="21" customHeight="1" x14ac:dyDescent="0.35">
      <c r="A24" s="51" t="s">
        <v>462</v>
      </c>
      <c r="B24" s="96">
        <v>4093</v>
      </c>
      <c r="C24" s="56" t="s">
        <v>95</v>
      </c>
      <c r="D24" s="91" t="s">
        <v>199</v>
      </c>
      <c r="E24" s="155"/>
      <c r="F24" s="495"/>
      <c r="G24" s="495"/>
      <c r="H24" s="495"/>
      <c r="I24" s="495"/>
      <c r="J24" s="412"/>
      <c r="K24" s="412"/>
      <c r="L24" s="911"/>
      <c r="M24" s="412"/>
      <c r="N24" s="412"/>
      <c r="O24" s="412"/>
      <c r="P24" s="412"/>
      <c r="Q24" s="412"/>
      <c r="R24" s="412"/>
      <c r="S24" s="911"/>
      <c r="T24" s="415"/>
      <c r="U24" s="415"/>
      <c r="V24" s="415"/>
      <c r="W24" s="415"/>
      <c r="X24" s="415"/>
      <c r="Y24" s="926"/>
      <c r="Z24" s="121"/>
      <c r="AA24" s="121"/>
      <c r="AB24" s="121"/>
      <c r="AC24" s="121"/>
      <c r="AD24" s="1145"/>
      <c r="AE24" s="121"/>
      <c r="AF24" s="121"/>
      <c r="AG24" s="121"/>
      <c r="AH24" s="121"/>
      <c r="AI24" s="1145"/>
      <c r="AJ24" s="110">
        <v>0</v>
      </c>
      <c r="AK24" s="110">
        <v>2</v>
      </c>
      <c r="AL24" s="110"/>
      <c r="AM24" s="110"/>
      <c r="AN24" s="110"/>
      <c r="AO24" s="911">
        <f>SUM(AJ24:AN24)</f>
        <v>2</v>
      </c>
      <c r="AP24" s="412"/>
      <c r="AQ24" s="412"/>
      <c r="AR24" s="412"/>
      <c r="AS24" s="412"/>
      <c r="AT24" s="412"/>
      <c r="AU24" s="750"/>
      <c r="AV24" s="412"/>
      <c r="AW24" s="412"/>
      <c r="AX24" s="412"/>
      <c r="AY24" s="412"/>
      <c r="AZ24" s="412"/>
      <c r="BA24" s="750"/>
      <c r="BB24" s="1333"/>
      <c r="BC24" s="1333"/>
      <c r="BD24" s="1333"/>
      <c r="BE24" s="1333"/>
      <c r="BF24" s="1333"/>
      <c r="BG24" s="750"/>
      <c r="BH24" s="420"/>
      <c r="BI24" s="420"/>
      <c r="BJ24" s="420"/>
      <c r="BK24" s="420"/>
      <c r="BL24" s="420"/>
      <c r="BM24" s="420"/>
      <c r="BN24" s="420"/>
      <c r="BO24" s="926">
        <f>SUM(BH24:BL24)</f>
        <v>0</v>
      </c>
      <c r="BP24" s="121"/>
      <c r="BQ24" s="121"/>
      <c r="BR24" s="121"/>
      <c r="BS24" s="1177"/>
      <c r="BT24" s="121"/>
      <c r="BU24" s="121"/>
      <c r="BV24" s="121"/>
      <c r="BW24" s="1177"/>
      <c r="BX24" s="1042">
        <f t="shared" si="3"/>
        <v>2</v>
      </c>
      <c r="BY24" s="1004" t="s">
        <v>532</v>
      </c>
    </row>
    <row r="25" spans="1:78" ht="21" customHeight="1" x14ac:dyDescent="0.35">
      <c r="A25" s="64" t="s">
        <v>633</v>
      </c>
      <c r="B25" s="147">
        <v>2951</v>
      </c>
      <c r="C25" s="103" t="s">
        <v>41</v>
      </c>
      <c r="D25" s="104" t="s">
        <v>551</v>
      </c>
      <c r="E25" s="155"/>
      <c r="F25" s="495"/>
      <c r="G25" s="495"/>
      <c r="H25" s="495">
        <v>3</v>
      </c>
      <c r="I25" s="495">
        <v>6</v>
      </c>
      <c r="J25" s="412"/>
      <c r="K25" s="412"/>
      <c r="L25" s="911">
        <f>SUM(F25:K25)</f>
        <v>9</v>
      </c>
      <c r="M25" s="412"/>
      <c r="N25" s="412"/>
      <c r="O25" s="412">
        <v>0.5</v>
      </c>
      <c r="P25" s="412">
        <v>6</v>
      </c>
      <c r="Q25" s="412"/>
      <c r="R25" s="412"/>
      <c r="S25" s="911">
        <f>SUM(M25:R25)</f>
        <v>6.5</v>
      </c>
      <c r="T25" s="415"/>
      <c r="U25" s="415"/>
      <c r="V25" s="415"/>
      <c r="W25" s="415"/>
      <c r="X25" s="415"/>
      <c r="Y25" s="926">
        <f>SUM(T25:X25)</f>
        <v>0</v>
      </c>
      <c r="Z25" s="121"/>
      <c r="AA25" s="121"/>
      <c r="AB25" s="121"/>
      <c r="AC25" s="121"/>
      <c r="AD25" s="1145"/>
      <c r="AE25" s="121"/>
      <c r="AF25" s="121"/>
      <c r="AG25" s="121"/>
      <c r="AH25" s="121"/>
      <c r="AI25" s="1145"/>
      <c r="AJ25" s="110"/>
      <c r="AK25" s="110"/>
      <c r="AL25" s="110"/>
      <c r="AM25" s="110"/>
      <c r="AN25" s="110"/>
      <c r="AO25" s="911">
        <f>SUM(AJ25:AN25)</f>
        <v>0</v>
      </c>
      <c r="AP25" s="412"/>
      <c r="AQ25" s="412"/>
      <c r="AR25" s="412">
        <v>6</v>
      </c>
      <c r="AS25" s="412">
        <v>6</v>
      </c>
      <c r="AT25" s="412"/>
      <c r="AU25" s="750">
        <f>SUM(AP25:AT25)</f>
        <v>12</v>
      </c>
      <c r="AV25" s="412"/>
      <c r="AW25" s="412"/>
      <c r="AX25" s="412">
        <v>5</v>
      </c>
      <c r="AY25" s="412">
        <v>6</v>
      </c>
      <c r="AZ25" s="412"/>
      <c r="BA25" s="750">
        <f>SUM(AV25:AZ25)</f>
        <v>11</v>
      </c>
      <c r="BB25" s="1333"/>
      <c r="BC25" s="1333"/>
      <c r="BD25" s="1333"/>
      <c r="BE25" s="1333"/>
      <c r="BF25" s="1333"/>
      <c r="BG25" s="750"/>
      <c r="BH25" s="420"/>
      <c r="BI25" s="420"/>
      <c r="BJ25" s="420"/>
      <c r="BK25" s="420"/>
      <c r="BL25" s="420"/>
      <c r="BM25" s="420"/>
      <c r="BN25" s="420"/>
      <c r="BO25" s="1178"/>
      <c r="BP25" s="121"/>
      <c r="BQ25" s="121"/>
      <c r="BR25" s="121"/>
      <c r="BS25" s="1177"/>
      <c r="BT25" s="121"/>
      <c r="BU25" s="121"/>
      <c r="BV25" s="121"/>
      <c r="BW25" s="1177"/>
      <c r="BX25" s="1042">
        <f t="shared" si="3"/>
        <v>38.5</v>
      </c>
      <c r="BY25" s="1004">
        <v>4</v>
      </c>
    </row>
    <row r="26" spans="1:78" ht="21" customHeight="1" x14ac:dyDescent="0.35">
      <c r="A26" s="64" t="s">
        <v>42</v>
      </c>
      <c r="B26" s="147">
        <v>2642</v>
      </c>
      <c r="C26" s="103" t="s">
        <v>548</v>
      </c>
      <c r="D26" s="104" t="s">
        <v>549</v>
      </c>
      <c r="E26" s="155"/>
      <c r="F26" s="495"/>
      <c r="G26" s="495"/>
      <c r="H26" s="495"/>
      <c r="I26" s="495"/>
      <c r="J26" s="412"/>
      <c r="K26" s="412"/>
      <c r="L26" s="911">
        <f>SUM(F26:K26)</f>
        <v>0</v>
      </c>
      <c r="M26" s="412"/>
      <c r="N26" s="412"/>
      <c r="O26" s="412"/>
      <c r="P26" s="412"/>
      <c r="Q26" s="412"/>
      <c r="R26" s="412"/>
      <c r="S26" s="911">
        <f>SUM(M26:R26)</f>
        <v>0</v>
      </c>
      <c r="T26" s="415"/>
      <c r="U26" s="415"/>
      <c r="V26" s="415"/>
      <c r="W26" s="415"/>
      <c r="X26" s="415"/>
      <c r="Y26" s="926"/>
      <c r="Z26" s="121"/>
      <c r="AA26" s="121"/>
      <c r="AB26" s="121"/>
      <c r="AC26" s="121"/>
      <c r="AD26" s="1145"/>
      <c r="AE26" s="121"/>
      <c r="AF26" s="121"/>
      <c r="AG26" s="121"/>
      <c r="AH26" s="121"/>
      <c r="AI26" s="1145"/>
      <c r="AJ26" s="110"/>
      <c r="AK26" s="110"/>
      <c r="AL26" s="110"/>
      <c r="AM26" s="110">
        <v>6</v>
      </c>
      <c r="AN26" s="110"/>
      <c r="AO26" s="911">
        <f>SUM(AJ26:AN26)</f>
        <v>6</v>
      </c>
      <c r="AP26" s="412"/>
      <c r="AQ26" s="412"/>
      <c r="AR26" s="412"/>
      <c r="AS26" s="412"/>
      <c r="AT26" s="412"/>
      <c r="AU26" s="750"/>
      <c r="AV26" s="412"/>
      <c r="AW26" s="412"/>
      <c r="AX26" s="412"/>
      <c r="AY26" s="412"/>
      <c r="AZ26" s="412"/>
      <c r="BA26" s="750"/>
      <c r="BB26" s="1333"/>
      <c r="BC26" s="1333"/>
      <c r="BD26" s="1333"/>
      <c r="BE26" s="1333"/>
      <c r="BF26" s="1333"/>
      <c r="BG26" s="750"/>
      <c r="BH26" s="420"/>
      <c r="BI26" s="420"/>
      <c r="BJ26" s="420"/>
      <c r="BK26" s="420"/>
      <c r="BL26" s="420"/>
      <c r="BM26" s="420"/>
      <c r="BN26" s="420"/>
      <c r="BO26" s="1178"/>
      <c r="BP26" s="121"/>
      <c r="BQ26" s="121"/>
      <c r="BR26" s="121">
        <v>2</v>
      </c>
      <c r="BS26" s="1177">
        <f>SUM(BP26:BR26)</f>
        <v>2</v>
      </c>
      <c r="BT26" s="121"/>
      <c r="BU26" s="121"/>
      <c r="BV26" s="121">
        <v>2</v>
      </c>
      <c r="BW26" s="1177"/>
      <c r="BX26" s="1042">
        <f t="shared" si="3"/>
        <v>8</v>
      </c>
      <c r="BY26" s="1004"/>
      <c r="BZ26" s="84" t="s">
        <v>769</v>
      </c>
    </row>
    <row r="27" spans="1:78" ht="21" customHeight="1" x14ac:dyDescent="0.35">
      <c r="A27" s="103" t="s">
        <v>570</v>
      </c>
      <c r="B27" s="147">
        <v>4059</v>
      </c>
      <c r="C27" s="103" t="s">
        <v>528</v>
      </c>
      <c r="D27" s="104" t="s">
        <v>571</v>
      </c>
      <c r="E27" s="155"/>
      <c r="F27" s="495"/>
      <c r="G27" s="495"/>
      <c r="H27" s="495"/>
      <c r="I27" s="495"/>
      <c r="J27" s="412"/>
      <c r="K27" s="412"/>
      <c r="L27" s="911"/>
      <c r="M27" s="412"/>
      <c r="N27" s="412"/>
      <c r="O27" s="412"/>
      <c r="P27" s="412"/>
      <c r="Q27" s="412"/>
      <c r="R27" s="412"/>
      <c r="S27" s="911"/>
      <c r="T27" s="415"/>
      <c r="U27" s="415"/>
      <c r="V27" s="415"/>
      <c r="W27" s="415"/>
      <c r="X27" s="415"/>
      <c r="Y27" s="926"/>
      <c r="Z27" s="121"/>
      <c r="AA27" s="121"/>
      <c r="AB27" s="121"/>
      <c r="AC27" s="121"/>
      <c r="AD27" s="1145">
        <f>SUM(Z27:AC27)</f>
        <v>0</v>
      </c>
      <c r="AE27" s="121"/>
      <c r="AF27" s="121"/>
      <c r="AG27" s="121"/>
      <c r="AH27" s="121"/>
      <c r="AI27" s="1145">
        <f>SUM(AE27:AH27)</f>
        <v>0</v>
      </c>
      <c r="AJ27" s="110"/>
      <c r="AK27" s="110"/>
      <c r="AL27" s="110"/>
      <c r="AM27" s="110"/>
      <c r="AN27" s="110"/>
      <c r="AO27" s="911"/>
      <c r="AP27" s="412"/>
      <c r="AQ27" s="412"/>
      <c r="AR27" s="412"/>
      <c r="AS27" s="412"/>
      <c r="AT27" s="412"/>
      <c r="AU27" s="750"/>
      <c r="AV27" s="412"/>
      <c r="AW27" s="412"/>
      <c r="AX27" s="412"/>
      <c r="AY27" s="412"/>
      <c r="AZ27" s="412"/>
      <c r="BA27" s="750"/>
      <c r="BB27" s="1333"/>
      <c r="BC27" s="1333"/>
      <c r="BD27" s="1333"/>
      <c r="BE27" s="1333"/>
      <c r="BF27" s="1333"/>
      <c r="BG27" s="750"/>
      <c r="BH27" s="420"/>
      <c r="BI27" s="420"/>
      <c r="BJ27" s="420"/>
      <c r="BK27" s="420"/>
      <c r="BL27" s="420"/>
      <c r="BM27" s="420"/>
      <c r="BN27" s="420"/>
      <c r="BO27" s="1178"/>
      <c r="BP27" s="121"/>
      <c r="BQ27" s="121"/>
      <c r="BR27" s="121"/>
      <c r="BS27" s="1177"/>
      <c r="BT27" s="121"/>
      <c r="BU27" s="121"/>
      <c r="BV27" s="121"/>
      <c r="BW27" s="1177"/>
      <c r="BX27" s="1042">
        <f t="shared" si="3"/>
        <v>0</v>
      </c>
      <c r="BY27" s="1004"/>
    </row>
    <row r="28" spans="1:78" ht="21" customHeight="1" x14ac:dyDescent="0.35">
      <c r="A28" s="104" t="s">
        <v>386</v>
      </c>
      <c r="B28" s="96">
        <v>4101</v>
      </c>
      <c r="C28" s="103" t="s">
        <v>387</v>
      </c>
      <c r="D28" s="104" t="s">
        <v>552</v>
      </c>
      <c r="E28" s="155"/>
      <c r="F28" s="495"/>
      <c r="G28" s="495"/>
      <c r="H28" s="495">
        <v>5</v>
      </c>
      <c r="I28" s="495">
        <v>0.5</v>
      </c>
      <c r="J28" s="412"/>
      <c r="K28" s="412"/>
      <c r="L28" s="911">
        <f>SUM(F28:K28)</f>
        <v>5.5</v>
      </c>
      <c r="M28" s="412"/>
      <c r="N28" s="412"/>
      <c r="O28" s="412">
        <v>4</v>
      </c>
      <c r="P28" s="412">
        <v>0.5</v>
      </c>
      <c r="Q28" s="412"/>
      <c r="R28" s="412"/>
      <c r="S28" s="911">
        <f>SUM(M28:R28)</f>
        <v>4.5</v>
      </c>
      <c r="T28" s="415"/>
      <c r="U28" s="415"/>
      <c r="V28" s="415"/>
      <c r="W28" s="415"/>
      <c r="X28" s="415"/>
      <c r="Y28" s="926"/>
      <c r="Z28" s="121"/>
      <c r="AA28" s="121"/>
      <c r="AB28" s="121"/>
      <c r="AC28" s="121"/>
      <c r="AD28" s="1145"/>
      <c r="AE28" s="121"/>
      <c r="AF28" s="121"/>
      <c r="AG28" s="121"/>
      <c r="AH28" s="121"/>
      <c r="AI28" s="1145"/>
      <c r="AJ28" s="110"/>
      <c r="AK28" s="110"/>
      <c r="AL28" s="110"/>
      <c r="AM28" s="110"/>
      <c r="AN28" s="110"/>
      <c r="AO28" s="911">
        <f>SUM(AJ28:AN28)</f>
        <v>0</v>
      </c>
      <c r="AP28" s="412"/>
      <c r="AQ28" s="412"/>
      <c r="AR28" s="412"/>
      <c r="AS28" s="412"/>
      <c r="AT28" s="412"/>
      <c r="AU28" s="750"/>
      <c r="AV28" s="412"/>
      <c r="AW28" s="412"/>
      <c r="AX28" s="412"/>
      <c r="AY28" s="412"/>
      <c r="AZ28" s="412"/>
      <c r="BA28" s="750"/>
      <c r="BB28" s="1333"/>
      <c r="BC28" s="1333"/>
      <c r="BD28" s="1333"/>
      <c r="BE28" s="1333"/>
      <c r="BF28" s="1333"/>
      <c r="BG28" s="750"/>
      <c r="BH28" s="420"/>
      <c r="BI28" s="420"/>
      <c r="BJ28" s="420"/>
      <c r="BK28" s="420"/>
      <c r="BL28" s="420"/>
      <c r="BM28" s="420"/>
      <c r="BN28" s="420"/>
      <c r="BO28" s="1178"/>
      <c r="BP28" s="121"/>
      <c r="BQ28" s="121"/>
      <c r="BR28" s="121"/>
      <c r="BS28" s="1149">
        <f>SUM(BP28:BR28)</f>
        <v>0</v>
      </c>
      <c r="BT28" s="121"/>
      <c r="BU28" s="121"/>
      <c r="BV28" s="121"/>
      <c r="BW28" s="1149">
        <f>SUM(BT28:BV28)</f>
        <v>0</v>
      </c>
      <c r="BX28" s="1042">
        <f t="shared" si="3"/>
        <v>10</v>
      </c>
      <c r="BY28" s="1004" t="s">
        <v>532</v>
      </c>
    </row>
    <row r="29" spans="1:78" ht="21" customHeight="1" x14ac:dyDescent="0.35">
      <c r="A29" s="186" t="s">
        <v>465</v>
      </c>
      <c r="B29" s="193">
        <v>3141</v>
      </c>
      <c r="C29" s="187" t="s">
        <v>466</v>
      </c>
      <c r="D29" s="104" t="s">
        <v>513</v>
      </c>
      <c r="E29" s="155"/>
      <c r="F29" s="495"/>
      <c r="G29" s="495"/>
      <c r="H29" s="495">
        <v>6</v>
      </c>
      <c r="I29" s="495">
        <v>4</v>
      </c>
      <c r="J29" s="412"/>
      <c r="K29" s="412"/>
      <c r="L29" s="911">
        <f>SUM(F29:K29)</f>
        <v>10</v>
      </c>
      <c r="M29" s="412"/>
      <c r="N29" s="412"/>
      <c r="O29" s="412">
        <v>6</v>
      </c>
      <c r="P29" s="412">
        <v>4</v>
      </c>
      <c r="Q29" s="412"/>
      <c r="R29" s="412"/>
      <c r="S29" s="911">
        <f>SUM(M29:R29)</f>
        <v>10</v>
      </c>
      <c r="T29" s="415"/>
      <c r="U29" s="415"/>
      <c r="V29" s="415"/>
      <c r="W29" s="415"/>
      <c r="X29" s="415"/>
      <c r="Y29" s="926">
        <f>SUM(T29:X29)</f>
        <v>0</v>
      </c>
      <c r="Z29" s="121"/>
      <c r="AA29" s="121"/>
      <c r="AB29" s="121"/>
      <c r="AC29" s="121"/>
      <c r="AD29" s="1145"/>
      <c r="AE29" s="121"/>
      <c r="AF29" s="121"/>
      <c r="AG29" s="121"/>
      <c r="AH29" s="121"/>
      <c r="AI29" s="1145"/>
      <c r="AJ29" s="110">
        <v>7</v>
      </c>
      <c r="AK29" s="110"/>
      <c r="AL29" s="110">
        <v>4</v>
      </c>
      <c r="AM29" s="110">
        <v>3</v>
      </c>
      <c r="AN29" s="110"/>
      <c r="AO29" s="911">
        <f>SUM(AJ29:AN29)</f>
        <v>14</v>
      </c>
      <c r="AP29" s="412"/>
      <c r="AQ29" s="412"/>
      <c r="AR29" s="412"/>
      <c r="AS29" s="412"/>
      <c r="AT29" s="412"/>
      <c r="AU29" s="750"/>
      <c r="AV29" s="412"/>
      <c r="AW29" s="412"/>
      <c r="AX29" s="412"/>
      <c r="AY29" s="412"/>
      <c r="AZ29" s="412"/>
      <c r="BA29" s="750"/>
      <c r="BB29" s="1333"/>
      <c r="BC29" s="1333"/>
      <c r="BD29" s="1333"/>
      <c r="BE29" s="1333"/>
      <c r="BF29" s="1333"/>
      <c r="BG29" s="750"/>
      <c r="BH29" s="420"/>
      <c r="BI29" s="420"/>
      <c r="BJ29" s="420"/>
      <c r="BK29" s="420"/>
      <c r="BL29" s="420"/>
      <c r="BM29" s="420"/>
      <c r="BN29" s="420"/>
      <c r="BO29" s="1178"/>
      <c r="BP29" s="121"/>
      <c r="BQ29" s="121"/>
      <c r="BR29" s="121"/>
      <c r="BS29" s="1177"/>
      <c r="BT29" s="121"/>
      <c r="BU29" s="121"/>
      <c r="BV29" s="121"/>
      <c r="BW29" s="1177"/>
      <c r="BX29" s="1042">
        <f t="shared" si="3"/>
        <v>34</v>
      </c>
      <c r="BY29" s="1004">
        <v>5</v>
      </c>
    </row>
    <row r="30" spans="1:78" ht="21" customHeight="1" x14ac:dyDescent="0.35">
      <c r="A30" s="64" t="s">
        <v>388</v>
      </c>
      <c r="B30" s="147">
        <v>3077</v>
      </c>
      <c r="C30" s="103" t="s">
        <v>544</v>
      </c>
      <c r="D30" s="104" t="s">
        <v>668</v>
      </c>
      <c r="E30" s="155"/>
      <c r="F30" s="495"/>
      <c r="G30" s="495"/>
      <c r="H30" s="495"/>
      <c r="I30" s="495"/>
      <c r="J30" s="412"/>
      <c r="K30" s="412"/>
      <c r="L30" s="911"/>
      <c r="M30" s="412"/>
      <c r="N30" s="412"/>
      <c r="O30" s="412"/>
      <c r="P30" s="412"/>
      <c r="Q30" s="412"/>
      <c r="R30" s="412"/>
      <c r="S30" s="911"/>
      <c r="T30" s="415"/>
      <c r="U30" s="415"/>
      <c r="V30" s="415">
        <v>3</v>
      </c>
      <c r="W30" s="415"/>
      <c r="X30" s="415"/>
      <c r="Y30" s="926">
        <f>SUM(T30:X30)</f>
        <v>3</v>
      </c>
      <c r="Z30" s="121"/>
      <c r="AA30" s="121"/>
      <c r="AB30" s="121"/>
      <c r="AC30" s="121"/>
      <c r="AD30" s="1145"/>
      <c r="AE30" s="121"/>
      <c r="AF30" s="121"/>
      <c r="AG30" s="121"/>
      <c r="AH30" s="121"/>
      <c r="AI30" s="1145"/>
      <c r="AJ30" s="110"/>
      <c r="AK30" s="110"/>
      <c r="AL30" s="110"/>
      <c r="AM30" s="110"/>
      <c r="AN30" s="110"/>
      <c r="AO30" s="911"/>
      <c r="AP30" s="412"/>
      <c r="AQ30" s="412"/>
      <c r="AR30" s="412"/>
      <c r="AS30" s="412"/>
      <c r="AT30" s="412"/>
      <c r="AU30" s="750"/>
      <c r="AV30" s="412"/>
      <c r="AW30" s="412"/>
      <c r="AX30" s="412"/>
      <c r="AY30" s="412"/>
      <c r="AZ30" s="412"/>
      <c r="BA30" s="750"/>
      <c r="BB30" s="1437"/>
      <c r="BC30" s="1437"/>
      <c r="BD30" s="1437"/>
      <c r="BE30" s="1437"/>
      <c r="BF30" s="1437"/>
      <c r="BG30" s="750"/>
      <c r="BH30" s="420"/>
      <c r="BI30" s="420"/>
      <c r="BJ30" s="420">
        <v>2</v>
      </c>
      <c r="BK30" s="420"/>
      <c r="BL30" s="420"/>
      <c r="BM30" s="420"/>
      <c r="BN30" s="420"/>
      <c r="BO30" s="1178">
        <f>SUM(BH30:BL30)</f>
        <v>2</v>
      </c>
      <c r="BP30" s="121"/>
      <c r="BQ30" s="121"/>
      <c r="BR30" s="121"/>
      <c r="BS30" s="1177"/>
      <c r="BT30" s="121"/>
      <c r="BU30" s="121"/>
      <c r="BV30" s="121"/>
      <c r="BW30" s="1177"/>
      <c r="BX30" s="1042">
        <f t="shared" si="3"/>
        <v>5</v>
      </c>
      <c r="BY30" s="1004" t="s">
        <v>532</v>
      </c>
    </row>
    <row r="31" spans="1:78" ht="21" customHeight="1" x14ac:dyDescent="0.35">
      <c r="C31" s="84" t="s">
        <v>0</v>
      </c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</row>
    <row r="32" spans="1:78" ht="21" customHeight="1" x14ac:dyDescent="0.35">
      <c r="A32" s="47" t="s">
        <v>314</v>
      </c>
      <c r="B32" s="85"/>
      <c r="C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</row>
    <row r="33" spans="1:75" ht="21" customHeight="1" x14ac:dyDescent="0.35">
      <c r="A33" s="84" t="s">
        <v>278</v>
      </c>
      <c r="B33" s="85"/>
      <c r="C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</row>
    <row r="34" spans="1:75" ht="21" customHeight="1" x14ac:dyDescent="0.35">
      <c r="B34" s="85"/>
      <c r="C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</row>
    <row r="35" spans="1:75" ht="21" customHeight="1" x14ac:dyDescent="0.35">
      <c r="B35" s="85"/>
      <c r="C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</row>
    <row r="36" spans="1:75" ht="21" customHeight="1" x14ac:dyDescent="0.35"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</row>
    <row r="37" spans="1:75" ht="21" customHeight="1" x14ac:dyDescent="0.35"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</row>
    <row r="38" spans="1:75" ht="21" customHeight="1" x14ac:dyDescent="0.35">
      <c r="B38" s="85"/>
      <c r="C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</row>
    <row r="39" spans="1:75" ht="21" customHeight="1" x14ac:dyDescent="0.35">
      <c r="B39" s="85"/>
      <c r="C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</row>
    <row r="40" spans="1:75" ht="21" customHeight="1" x14ac:dyDescent="0.35">
      <c r="B40" s="85"/>
      <c r="C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</row>
    <row r="41" spans="1:75" ht="21" customHeight="1" x14ac:dyDescent="0.35">
      <c r="B41" s="85"/>
      <c r="C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</row>
    <row r="42" spans="1:75" ht="21" customHeight="1" x14ac:dyDescent="0.35">
      <c r="B42" s="85"/>
      <c r="C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</row>
    <row r="43" spans="1:75" ht="21" customHeight="1" x14ac:dyDescent="0.35"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</row>
    <row r="44" spans="1:75" ht="21" customHeight="1" x14ac:dyDescent="0.35"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</row>
    <row r="45" spans="1:75" ht="21" customHeight="1" x14ac:dyDescent="0.35">
      <c r="B45" s="85"/>
      <c r="C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</row>
    <row r="46" spans="1:75" ht="21" customHeight="1" x14ac:dyDescent="0.35">
      <c r="B46" s="85"/>
      <c r="C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</row>
    <row r="47" spans="1:75" ht="21" customHeight="1" x14ac:dyDescent="0.35">
      <c r="B47" s="85"/>
      <c r="C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</row>
    <row r="48" spans="1:75" ht="21" customHeight="1" x14ac:dyDescent="0.35"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</row>
    <row r="49" spans="20:75" ht="21" customHeight="1" x14ac:dyDescent="0.35"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</row>
    <row r="50" spans="20:75" ht="21" customHeight="1" x14ac:dyDescent="0.35"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</row>
  </sheetData>
  <sortState xmlns:xlrd2="http://schemas.microsoft.com/office/spreadsheetml/2017/richdata2" ref="CB11:CB18">
    <sortCondition descending="1" ref="CB11:CB18"/>
  </sortState>
  <mergeCells count="13">
    <mergeCell ref="M3:R3"/>
    <mergeCell ref="AE3:AH3"/>
    <mergeCell ref="AJ3:AO3"/>
    <mergeCell ref="AV3:BA3"/>
    <mergeCell ref="F3:L3"/>
    <mergeCell ref="BT3:BW3"/>
    <mergeCell ref="Z3:AC3"/>
    <mergeCell ref="U1:X1"/>
    <mergeCell ref="BP3:BS3"/>
    <mergeCell ref="AP3:AT3"/>
    <mergeCell ref="T3:X3"/>
    <mergeCell ref="BH3:BL3"/>
    <mergeCell ref="BB3:BG3"/>
  </mergeCells>
  <phoneticPr fontId="5" type="noConversion"/>
  <pageMargins left="0.5" right="0.5" top="0.5" bottom="0.5" header="0" footer="0"/>
  <pageSetup scale="80" orientation="landscape" r:id="rId1"/>
  <headerFooter alignWithMargins="0"/>
  <ignoredErrors>
    <ignoredError sqref="AO8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76D6D-313A-4686-80E7-461242B8BE54}">
  <dimension ref="A1:CA35"/>
  <sheetViews>
    <sheetView zoomScale="90" zoomScaleNormal="90" workbookViewId="0">
      <pane xSplit="1" topLeftCell="B1" activePane="topRight" state="frozen"/>
      <selection pane="topRight" activeCell="BM31" sqref="BM31"/>
    </sheetView>
  </sheetViews>
  <sheetFormatPr defaultRowHeight="12.75" x14ac:dyDescent="0.2"/>
  <cols>
    <col min="1" max="1" width="35" customWidth="1"/>
    <col min="3" max="3" width="21.5703125" customWidth="1"/>
    <col min="5" max="5" width="5.28515625" customWidth="1"/>
    <col min="6" max="52" width="4.7109375" customWidth="1"/>
    <col min="53" max="53" width="6.7109375" customWidth="1"/>
    <col min="54" max="75" width="4.7109375" customWidth="1"/>
    <col min="76" max="76" width="6.7109375" customWidth="1"/>
    <col min="77" max="77" width="9.7109375" customWidth="1"/>
  </cols>
  <sheetData>
    <row r="1" spans="1:78" ht="23.25" x14ac:dyDescent="0.35">
      <c r="A1" s="349" t="s">
        <v>625</v>
      </c>
    </row>
    <row r="2" spans="1:78" ht="20.25" x14ac:dyDescent="0.3">
      <c r="A2" s="352" t="s">
        <v>379</v>
      </c>
    </row>
    <row r="5" spans="1:78" ht="18" x14ac:dyDescent="0.35">
      <c r="A5" s="83"/>
      <c r="B5" s="83"/>
      <c r="C5" s="83"/>
      <c r="D5" s="83"/>
      <c r="E5" s="83"/>
      <c r="F5" s="1672" t="s">
        <v>259</v>
      </c>
      <c r="G5" s="1653"/>
      <c r="H5" s="1653"/>
      <c r="I5" s="1653"/>
      <c r="J5" s="1653"/>
      <c r="K5" s="1671"/>
      <c r="L5" s="581"/>
      <c r="M5" s="1663" t="s">
        <v>259</v>
      </c>
      <c r="N5" s="1664"/>
      <c r="O5" s="1664"/>
      <c r="P5" s="1664"/>
      <c r="Q5" s="1664"/>
      <c r="R5" s="1665"/>
      <c r="S5" s="582"/>
      <c r="T5" s="1676" t="s">
        <v>577</v>
      </c>
      <c r="U5" s="1677"/>
      <c r="V5" s="1677"/>
      <c r="W5" s="1677"/>
      <c r="X5" s="1678"/>
      <c r="Y5" s="1396"/>
      <c r="Z5" s="1654" t="s">
        <v>629</v>
      </c>
      <c r="AA5" s="1655"/>
      <c r="AB5" s="1655"/>
      <c r="AC5" s="1655"/>
      <c r="AD5" s="1656"/>
      <c r="AE5" s="900"/>
      <c r="AF5" s="1674" t="s">
        <v>225</v>
      </c>
      <c r="AG5" s="1674"/>
      <c r="AH5" s="1674"/>
      <c r="AI5" s="1674"/>
      <c r="AJ5" s="1675"/>
      <c r="AK5" s="695"/>
      <c r="AL5" s="1666" t="s">
        <v>225</v>
      </c>
      <c r="AM5" s="1667"/>
      <c r="AN5" s="1667"/>
      <c r="AO5" s="1667"/>
      <c r="AP5" s="1667"/>
      <c r="AQ5" s="1667"/>
      <c r="AR5" s="1679" t="s">
        <v>760</v>
      </c>
      <c r="AS5" s="1679"/>
      <c r="AT5" s="1679"/>
      <c r="AU5" s="1679"/>
      <c r="AV5" s="1670" t="s">
        <v>224</v>
      </c>
      <c r="AW5" s="1670"/>
      <c r="AX5" s="1670"/>
      <c r="AY5" s="1670"/>
      <c r="AZ5" s="872"/>
      <c r="BA5" s="872"/>
      <c r="BB5" s="1672" t="s">
        <v>259</v>
      </c>
      <c r="BC5" s="1653"/>
      <c r="BD5" s="1653"/>
      <c r="BE5" s="1653"/>
      <c r="BF5" s="1671"/>
      <c r="BG5" s="443"/>
      <c r="BH5" s="1653" t="s">
        <v>259</v>
      </c>
      <c r="BI5" s="1653"/>
      <c r="BJ5" s="1653"/>
      <c r="BK5" s="1653"/>
      <c r="BL5" s="1653"/>
      <c r="BM5" s="1653"/>
      <c r="BN5" s="1674" t="s">
        <v>225</v>
      </c>
      <c r="BO5" s="1674"/>
      <c r="BP5" s="1674"/>
      <c r="BQ5" s="1674"/>
      <c r="BR5" s="1675"/>
      <c r="BS5" s="1666" t="s">
        <v>225</v>
      </c>
      <c r="BT5" s="1667"/>
      <c r="BU5" s="1667"/>
      <c r="BV5" s="1667"/>
      <c r="BW5" s="1673"/>
      <c r="BX5" s="84"/>
      <c r="BY5" s="86"/>
    </row>
    <row r="6" spans="1:78" ht="168.75" customHeight="1" x14ac:dyDescent="0.35">
      <c r="A6" s="83" t="s">
        <v>16</v>
      </c>
      <c r="B6" s="83" t="s">
        <v>17</v>
      </c>
      <c r="C6" s="83" t="s">
        <v>157</v>
      </c>
      <c r="D6" s="83" t="s">
        <v>201</v>
      </c>
      <c r="E6" s="83"/>
      <c r="F6" s="434" t="s">
        <v>36</v>
      </c>
      <c r="G6" s="435" t="s">
        <v>393</v>
      </c>
      <c r="H6" s="435"/>
      <c r="I6" s="435" t="s">
        <v>176</v>
      </c>
      <c r="J6" s="435" t="s">
        <v>295</v>
      </c>
      <c r="K6" s="435" t="s">
        <v>294</v>
      </c>
      <c r="L6" s="622" t="s">
        <v>304</v>
      </c>
      <c r="M6" s="592" t="s">
        <v>36</v>
      </c>
      <c r="N6" s="593" t="s">
        <v>393</v>
      </c>
      <c r="O6" s="593"/>
      <c r="P6" s="593" t="s">
        <v>176</v>
      </c>
      <c r="Q6" s="593" t="s">
        <v>295</v>
      </c>
      <c r="R6" s="593" t="s">
        <v>294</v>
      </c>
      <c r="S6" s="625" t="s">
        <v>304</v>
      </c>
      <c r="T6" s="1397" t="s">
        <v>36</v>
      </c>
      <c r="U6" s="1398" t="s">
        <v>393</v>
      </c>
      <c r="V6" s="1398" t="s">
        <v>176</v>
      </c>
      <c r="W6" s="1398" t="s">
        <v>295</v>
      </c>
      <c r="X6" s="1398" t="s">
        <v>294</v>
      </c>
      <c r="Y6" s="625" t="s">
        <v>304</v>
      </c>
      <c r="Z6" s="438" t="s">
        <v>294</v>
      </c>
      <c r="AA6" s="438" t="s">
        <v>295</v>
      </c>
      <c r="AB6" s="438" t="s">
        <v>36</v>
      </c>
      <c r="AC6" s="438" t="s">
        <v>63</v>
      </c>
      <c r="AD6" s="438" t="s">
        <v>176</v>
      </c>
      <c r="AE6" s="709" t="s">
        <v>304</v>
      </c>
      <c r="AF6" s="353" t="s">
        <v>63</v>
      </c>
      <c r="AG6" s="353" t="s">
        <v>36</v>
      </c>
      <c r="AH6" s="353" t="s">
        <v>264</v>
      </c>
      <c r="AI6" s="353" t="s">
        <v>295</v>
      </c>
      <c r="AJ6" s="353" t="s">
        <v>294</v>
      </c>
      <c r="AK6" s="709" t="s">
        <v>304</v>
      </c>
      <c r="AL6" s="594" t="s">
        <v>63</v>
      </c>
      <c r="AM6" s="595" t="s">
        <v>36</v>
      </c>
      <c r="AN6" s="595" t="s">
        <v>264</v>
      </c>
      <c r="AO6" s="595" t="s">
        <v>295</v>
      </c>
      <c r="AP6" s="595" t="s">
        <v>294</v>
      </c>
      <c r="AQ6" s="709" t="s">
        <v>304</v>
      </c>
      <c r="AR6" s="1454" t="s">
        <v>294</v>
      </c>
      <c r="AS6" s="1454" t="s">
        <v>295</v>
      </c>
      <c r="AT6" s="1455" t="s">
        <v>393</v>
      </c>
      <c r="AU6" s="1076" t="s">
        <v>304</v>
      </c>
      <c r="AV6" s="354" t="s">
        <v>36</v>
      </c>
      <c r="AW6" s="354"/>
      <c r="AX6" s="354" t="s">
        <v>294</v>
      </c>
      <c r="AY6" s="354" t="s">
        <v>295</v>
      </c>
      <c r="AZ6" s="894" t="s">
        <v>176</v>
      </c>
      <c r="BA6" s="709" t="s">
        <v>304</v>
      </c>
      <c r="BB6" s="435" t="s">
        <v>36</v>
      </c>
      <c r="BC6" s="435" t="s">
        <v>393</v>
      </c>
      <c r="BD6" s="435" t="s">
        <v>176</v>
      </c>
      <c r="BE6" s="435" t="s">
        <v>295</v>
      </c>
      <c r="BF6" s="435" t="s">
        <v>294</v>
      </c>
      <c r="BG6" s="709" t="s">
        <v>304</v>
      </c>
      <c r="BH6" s="435" t="s">
        <v>36</v>
      </c>
      <c r="BI6" s="435" t="s">
        <v>393</v>
      </c>
      <c r="BJ6" s="435" t="s">
        <v>176</v>
      </c>
      <c r="BK6" s="435" t="s">
        <v>295</v>
      </c>
      <c r="BL6" s="435" t="s">
        <v>294</v>
      </c>
      <c r="BM6" s="709" t="s">
        <v>304</v>
      </c>
      <c r="BN6" s="355" t="s">
        <v>264</v>
      </c>
      <c r="BO6" s="355" t="s">
        <v>36</v>
      </c>
      <c r="BP6" s="355" t="s">
        <v>294</v>
      </c>
      <c r="BQ6" s="355" t="s">
        <v>295</v>
      </c>
      <c r="BR6" s="769" t="s">
        <v>304</v>
      </c>
      <c r="BS6" s="355" t="s">
        <v>264</v>
      </c>
      <c r="BT6" s="722" t="s">
        <v>36</v>
      </c>
      <c r="BU6" s="722" t="s">
        <v>294</v>
      </c>
      <c r="BV6" s="722" t="s">
        <v>295</v>
      </c>
      <c r="BW6" s="769" t="s">
        <v>304</v>
      </c>
      <c r="BX6" s="95" t="s">
        <v>20</v>
      </c>
      <c r="BY6" s="86"/>
    </row>
    <row r="7" spans="1:78" ht="18" x14ac:dyDescent="0.35">
      <c r="A7" s="83"/>
      <c r="B7" s="83"/>
      <c r="C7" s="83"/>
      <c r="D7" s="83"/>
      <c r="E7" s="83"/>
      <c r="F7" s="427"/>
      <c r="G7" s="427"/>
      <c r="H7" s="427"/>
      <c r="I7" s="427"/>
      <c r="J7" s="427"/>
      <c r="K7" s="427"/>
      <c r="L7" s="623"/>
      <c r="M7" s="1018"/>
      <c r="N7" s="424"/>
      <c r="O7" s="424"/>
      <c r="P7" s="424"/>
      <c r="Q7" s="424"/>
      <c r="R7" s="424"/>
      <c r="S7" s="961"/>
      <c r="T7" s="1399"/>
      <c r="U7" s="1399"/>
      <c r="V7" s="1399"/>
      <c r="W7" s="1399"/>
      <c r="X7" s="1399"/>
      <c r="Y7" s="623"/>
      <c r="Z7" s="430"/>
      <c r="AA7" s="430"/>
      <c r="AB7" s="430"/>
      <c r="AC7" s="430"/>
      <c r="AD7" s="430"/>
      <c r="AE7" s="973"/>
      <c r="AF7" s="311"/>
      <c r="AG7" s="311"/>
      <c r="AH7" s="311"/>
      <c r="AI7" s="311"/>
      <c r="AJ7" s="311"/>
      <c r="AK7" s="698"/>
      <c r="AL7" s="311"/>
      <c r="AM7" s="311"/>
      <c r="AN7" s="311"/>
      <c r="AO7" s="311"/>
      <c r="AP7" s="311"/>
      <c r="AQ7" s="698"/>
      <c r="AR7" s="1456"/>
      <c r="AS7" s="1456"/>
      <c r="AT7" s="1456"/>
      <c r="AU7" s="698"/>
      <c r="AV7" s="439"/>
      <c r="AW7" s="439"/>
      <c r="AX7" s="439"/>
      <c r="AY7" s="439"/>
      <c r="AZ7" s="439"/>
      <c r="BA7" s="623">
        <f t="shared" ref="BA7:BA12" si="0">SUM(AV7:AZ7)</f>
        <v>0</v>
      </c>
      <c r="BB7" s="427"/>
      <c r="BC7" s="427"/>
      <c r="BD7" s="427"/>
      <c r="BE7" s="427"/>
      <c r="BF7" s="427"/>
      <c r="BG7" s="734"/>
      <c r="BH7" s="921"/>
      <c r="BI7" s="921"/>
      <c r="BJ7" s="921"/>
      <c r="BK7" s="921"/>
      <c r="BL7" s="921"/>
      <c r="BM7" s="734"/>
      <c r="BN7" s="122"/>
      <c r="BO7" s="122"/>
      <c r="BP7" s="122"/>
      <c r="BQ7" s="122"/>
      <c r="BR7" s="777"/>
      <c r="BS7" s="122"/>
      <c r="BT7" s="122"/>
      <c r="BU7" s="122"/>
      <c r="BV7" s="122"/>
      <c r="BW7" s="777"/>
      <c r="BX7" s="100"/>
      <c r="BY7" s="88" t="s">
        <v>424</v>
      </c>
    </row>
    <row r="8" spans="1:78" ht="18" x14ac:dyDescent="0.35">
      <c r="A8" s="51" t="s">
        <v>58</v>
      </c>
      <c r="B8" s="58">
        <v>2364</v>
      </c>
      <c r="C8" s="51" t="s">
        <v>27</v>
      </c>
      <c r="D8" s="51" t="s">
        <v>200</v>
      </c>
      <c r="E8" s="154"/>
      <c r="F8" s="428">
        <v>3</v>
      </c>
      <c r="G8" s="428"/>
      <c r="H8" s="428"/>
      <c r="I8" s="428">
        <v>2</v>
      </c>
      <c r="J8" s="428">
        <v>7</v>
      </c>
      <c r="K8" s="428"/>
      <c r="L8" s="623">
        <f>SUM(F8:K8)</f>
        <v>12</v>
      </c>
      <c r="M8" s="1019">
        <v>2</v>
      </c>
      <c r="N8" s="425"/>
      <c r="O8" s="425"/>
      <c r="P8" s="425">
        <v>2</v>
      </c>
      <c r="Q8" s="425">
        <v>5</v>
      </c>
      <c r="R8" s="425"/>
      <c r="S8" s="961">
        <f>SUM(M8:R8)</f>
        <v>9</v>
      </c>
      <c r="T8" s="1400"/>
      <c r="U8" s="1400"/>
      <c r="V8" s="1400"/>
      <c r="W8" s="1400"/>
      <c r="X8" s="1400"/>
      <c r="Y8" s="623">
        <f>SUM(T8:X8)</f>
        <v>0</v>
      </c>
      <c r="Z8" s="431"/>
      <c r="AA8" s="431">
        <v>2</v>
      </c>
      <c r="AB8" s="431">
        <v>4</v>
      </c>
      <c r="AC8" s="431"/>
      <c r="AD8" s="431">
        <v>2</v>
      </c>
      <c r="AE8" s="970">
        <f t="shared" ref="AE8:AE14" si="1">SUM(Z8:AD8)</f>
        <v>8</v>
      </c>
      <c r="AF8" s="123"/>
      <c r="AG8" s="123"/>
      <c r="AH8" s="123"/>
      <c r="AI8" s="123"/>
      <c r="AJ8" s="123"/>
      <c r="AK8" s="710">
        <f t="shared" ref="AK8:AK14" si="2">SUM(AF8:AJ8)</f>
        <v>0</v>
      </c>
      <c r="AL8" s="123"/>
      <c r="AM8" s="123"/>
      <c r="AN8" s="123"/>
      <c r="AO8" s="123"/>
      <c r="AP8" s="123"/>
      <c r="AQ8" s="710">
        <f>SUM(AO8:AP8)</f>
        <v>0</v>
      </c>
      <c r="AR8" s="1339"/>
      <c r="AS8" s="1339"/>
      <c r="AT8" s="1339"/>
      <c r="AU8" s="710"/>
      <c r="AV8" s="275"/>
      <c r="AW8" s="275"/>
      <c r="AX8" s="275"/>
      <c r="AY8" s="275"/>
      <c r="AZ8" s="275"/>
      <c r="BA8" s="623">
        <f t="shared" si="0"/>
        <v>0</v>
      </c>
      <c r="BB8" s="428"/>
      <c r="BC8" s="428"/>
      <c r="BD8" s="428"/>
      <c r="BE8" s="428"/>
      <c r="BF8" s="428"/>
      <c r="BG8" s="734">
        <f t="shared" ref="BG8:BG13" si="3">SUM(BB8:BF8)</f>
        <v>0</v>
      </c>
      <c r="BH8" s="427"/>
      <c r="BI8" s="427"/>
      <c r="BJ8" s="427"/>
      <c r="BK8" s="427"/>
      <c r="BL8" s="427"/>
      <c r="BM8" s="734">
        <f t="shared" ref="BM8:BM13" si="4">SUM(BH8:BL8)</f>
        <v>0</v>
      </c>
      <c r="BN8" s="123"/>
      <c r="BO8" s="123"/>
      <c r="BP8" s="123"/>
      <c r="BQ8" s="123"/>
      <c r="BR8" s="778"/>
      <c r="BS8" s="123"/>
      <c r="BT8" s="123"/>
      <c r="BU8" s="123"/>
      <c r="BV8" s="123"/>
      <c r="BW8" s="778"/>
      <c r="BX8" s="100">
        <f>SUM(L8,S8,Y8,AE8,AK8,AQ8,AU8,BA8,BG8,BM8,BR8,BW8)</f>
        <v>29</v>
      </c>
      <c r="BY8" s="1004">
        <v>5</v>
      </c>
    </row>
    <row r="9" spans="1:78" ht="18" x14ac:dyDescent="0.35">
      <c r="A9" s="82" t="s">
        <v>508</v>
      </c>
      <c r="B9" s="147">
        <v>3159</v>
      </c>
      <c r="C9" s="146" t="s">
        <v>509</v>
      </c>
      <c r="D9" s="91" t="s">
        <v>512</v>
      </c>
      <c r="E9" s="154"/>
      <c r="F9" s="428">
        <v>6</v>
      </c>
      <c r="G9" s="428"/>
      <c r="H9" s="428"/>
      <c r="I9" s="428">
        <v>5</v>
      </c>
      <c r="J9" s="428">
        <v>4</v>
      </c>
      <c r="K9" s="428">
        <v>7</v>
      </c>
      <c r="L9" s="623">
        <f>SUM(F9:K9)</f>
        <v>22</v>
      </c>
      <c r="M9" s="1019">
        <v>6</v>
      </c>
      <c r="N9" s="425"/>
      <c r="O9" s="425"/>
      <c r="P9" s="425">
        <v>5</v>
      </c>
      <c r="Q9" s="425">
        <v>3</v>
      </c>
      <c r="R9" s="425">
        <v>5</v>
      </c>
      <c r="S9" s="961">
        <f>SUM(M9:R9)</f>
        <v>19</v>
      </c>
      <c r="T9" s="1400"/>
      <c r="U9" s="1400">
        <v>2</v>
      </c>
      <c r="V9" s="1400">
        <v>3</v>
      </c>
      <c r="W9" s="1400">
        <v>5</v>
      </c>
      <c r="X9" s="1400">
        <v>4</v>
      </c>
      <c r="Y9" s="623">
        <f>SUM(T9:X9)</f>
        <v>14</v>
      </c>
      <c r="Z9" s="431">
        <v>3</v>
      </c>
      <c r="AA9" s="431">
        <v>4</v>
      </c>
      <c r="AB9" s="431">
        <v>5</v>
      </c>
      <c r="AC9" s="431"/>
      <c r="AD9" s="431">
        <v>4</v>
      </c>
      <c r="AE9" s="970">
        <f t="shared" si="1"/>
        <v>16</v>
      </c>
      <c r="AF9" s="123"/>
      <c r="AG9" s="123">
        <v>2</v>
      </c>
      <c r="AH9" s="123">
        <v>1</v>
      </c>
      <c r="AI9" s="123">
        <v>1</v>
      </c>
      <c r="AJ9" s="123">
        <v>2</v>
      </c>
      <c r="AK9" s="710">
        <f t="shared" si="2"/>
        <v>6</v>
      </c>
      <c r="AL9" s="123"/>
      <c r="AM9" s="123">
        <v>1</v>
      </c>
      <c r="AN9" s="123">
        <v>1</v>
      </c>
      <c r="AO9" s="123">
        <v>2</v>
      </c>
      <c r="AP9" s="123">
        <v>2</v>
      </c>
      <c r="AQ9" s="710">
        <f t="shared" ref="AQ9:AQ14" si="5">SUM(AL9:AP9)</f>
        <v>6</v>
      </c>
      <c r="AR9" s="1339">
        <v>5</v>
      </c>
      <c r="AS9" s="1339">
        <v>3</v>
      </c>
      <c r="AT9" s="1339">
        <v>1</v>
      </c>
      <c r="AU9" s="710">
        <f>SUM(AR9:AT9)</f>
        <v>9</v>
      </c>
      <c r="AV9" s="275">
        <v>4</v>
      </c>
      <c r="AW9" s="275"/>
      <c r="AX9" s="275">
        <v>4</v>
      </c>
      <c r="AY9" s="275">
        <v>4</v>
      </c>
      <c r="AZ9" s="275"/>
      <c r="BA9" s="623">
        <f>SUM(AV9:AZ9)</f>
        <v>12</v>
      </c>
      <c r="BB9" s="428"/>
      <c r="BC9" s="428">
        <v>3</v>
      </c>
      <c r="BD9" s="428">
        <v>5</v>
      </c>
      <c r="BE9" s="428">
        <v>5</v>
      </c>
      <c r="BF9" s="428">
        <v>4</v>
      </c>
      <c r="BG9" s="734">
        <f t="shared" si="3"/>
        <v>17</v>
      </c>
      <c r="BH9" s="427"/>
      <c r="BI9" s="427">
        <v>3</v>
      </c>
      <c r="BJ9" s="427">
        <v>5</v>
      </c>
      <c r="BK9" s="427">
        <v>5</v>
      </c>
      <c r="BL9" s="427">
        <v>4</v>
      </c>
      <c r="BM9" s="734">
        <f t="shared" si="4"/>
        <v>17</v>
      </c>
      <c r="BN9" s="123">
        <v>4</v>
      </c>
      <c r="BO9" s="123">
        <v>2</v>
      </c>
      <c r="BP9" s="123">
        <v>3</v>
      </c>
      <c r="BQ9" s="123">
        <v>3</v>
      </c>
      <c r="BR9" s="778">
        <f>SUM(BN9:BQ9)</f>
        <v>12</v>
      </c>
      <c r="BS9" s="123">
        <v>2</v>
      </c>
      <c r="BT9" s="123">
        <v>2</v>
      </c>
      <c r="BU9" s="123">
        <v>3</v>
      </c>
      <c r="BV9" s="123">
        <v>3</v>
      </c>
      <c r="BW9" s="778">
        <f>SUM(BS9:BV9)</f>
        <v>10</v>
      </c>
      <c r="BX9" s="100">
        <f>SUM(L9,S9,Y9,AE9,AK9,AQ9,AU9,BA9,BG9,BM9,BR9,BW9,AT9)</f>
        <v>161</v>
      </c>
      <c r="BY9" s="1004">
        <v>1</v>
      </c>
    </row>
    <row r="10" spans="1:78" ht="18" x14ac:dyDescent="0.35">
      <c r="A10" s="51" t="s">
        <v>496</v>
      </c>
      <c r="B10" s="96">
        <v>3161</v>
      </c>
      <c r="C10" s="91" t="s">
        <v>334</v>
      </c>
      <c r="D10" s="71" t="s">
        <v>335</v>
      </c>
      <c r="E10" s="154"/>
      <c r="F10" s="428">
        <v>5</v>
      </c>
      <c r="G10" s="428"/>
      <c r="H10" s="428"/>
      <c r="I10" s="428">
        <v>4</v>
      </c>
      <c r="J10" s="428">
        <v>6</v>
      </c>
      <c r="K10" s="428">
        <v>3</v>
      </c>
      <c r="L10" s="623">
        <f>SUM(F10:K10)</f>
        <v>18</v>
      </c>
      <c r="M10" s="1019">
        <v>4</v>
      </c>
      <c r="N10" s="425"/>
      <c r="O10" s="425"/>
      <c r="P10" s="425">
        <v>4</v>
      </c>
      <c r="Q10" s="425">
        <v>4</v>
      </c>
      <c r="R10" s="425">
        <v>2</v>
      </c>
      <c r="S10" s="961">
        <f>SUM(M10:R10)</f>
        <v>14</v>
      </c>
      <c r="T10" s="1400"/>
      <c r="U10" s="1400">
        <v>1</v>
      </c>
      <c r="V10" s="1400">
        <v>2</v>
      </c>
      <c r="W10" s="1400">
        <v>4</v>
      </c>
      <c r="X10" s="1400">
        <v>5</v>
      </c>
      <c r="Y10" s="623">
        <f>SUM(T10:X10)</f>
        <v>12</v>
      </c>
      <c r="Z10" s="431">
        <v>2</v>
      </c>
      <c r="AA10" s="431">
        <v>3</v>
      </c>
      <c r="AB10" s="431">
        <v>2</v>
      </c>
      <c r="AC10" s="431"/>
      <c r="AD10" s="431">
        <v>5</v>
      </c>
      <c r="AE10" s="970">
        <f t="shared" si="1"/>
        <v>12</v>
      </c>
      <c r="AF10" s="123"/>
      <c r="AG10" s="123">
        <v>1</v>
      </c>
      <c r="AH10" s="123"/>
      <c r="AI10" s="123">
        <v>2</v>
      </c>
      <c r="AJ10" s="123">
        <v>1</v>
      </c>
      <c r="AK10" s="710">
        <f t="shared" si="2"/>
        <v>4</v>
      </c>
      <c r="AL10" s="123"/>
      <c r="AM10" s="123">
        <v>2</v>
      </c>
      <c r="AN10" s="123"/>
      <c r="AO10" s="123">
        <v>1</v>
      </c>
      <c r="AP10" s="123">
        <v>1</v>
      </c>
      <c r="AQ10" s="710">
        <f t="shared" si="5"/>
        <v>4</v>
      </c>
      <c r="AR10" s="1339">
        <v>2</v>
      </c>
      <c r="AS10" s="1339">
        <v>1</v>
      </c>
      <c r="AT10" s="1339"/>
      <c r="AU10" s="710">
        <f>SUM(AR10:AT10)</f>
        <v>3</v>
      </c>
      <c r="AV10" s="275">
        <v>2</v>
      </c>
      <c r="AW10" s="275"/>
      <c r="AX10" s="275">
        <v>3</v>
      </c>
      <c r="AY10" s="275">
        <v>3</v>
      </c>
      <c r="AZ10" s="275"/>
      <c r="BA10" s="623">
        <f>SUM(AV10:AZ10)</f>
        <v>8</v>
      </c>
      <c r="BB10" s="428"/>
      <c r="BC10" s="428">
        <v>1</v>
      </c>
      <c r="BD10" s="428">
        <v>4</v>
      </c>
      <c r="BE10" s="428">
        <v>3</v>
      </c>
      <c r="BF10" s="428">
        <v>3</v>
      </c>
      <c r="BG10" s="734">
        <f t="shared" si="3"/>
        <v>11</v>
      </c>
      <c r="BH10" s="427"/>
      <c r="BI10" s="428">
        <v>1</v>
      </c>
      <c r="BJ10" s="427">
        <v>4</v>
      </c>
      <c r="BK10" s="427">
        <v>2</v>
      </c>
      <c r="BL10" s="427">
        <v>3</v>
      </c>
      <c r="BM10" s="734">
        <f t="shared" si="4"/>
        <v>10</v>
      </c>
      <c r="BN10" s="123">
        <v>2</v>
      </c>
      <c r="BO10" s="123">
        <v>1</v>
      </c>
      <c r="BP10" s="123">
        <v>1</v>
      </c>
      <c r="BQ10" s="123">
        <v>1</v>
      </c>
      <c r="BR10" s="778">
        <f>SUM(BN10:BQ10)</f>
        <v>5</v>
      </c>
      <c r="BS10" s="123">
        <v>3</v>
      </c>
      <c r="BT10" s="123">
        <v>1</v>
      </c>
      <c r="BU10" s="123">
        <v>2</v>
      </c>
      <c r="BV10" s="123">
        <v>1</v>
      </c>
      <c r="BW10" s="778">
        <f>SUM(BS10:BV10)</f>
        <v>7</v>
      </c>
      <c r="BX10" s="100">
        <f t="shared" ref="BX10:BX31" si="6">SUM(L10,S10,Y10,AE10,AK10,AQ10,AU10,BA10,BG10,BM10,BR10,BW10,AT10)</f>
        <v>108</v>
      </c>
      <c r="BY10" s="1004">
        <v>2</v>
      </c>
    </row>
    <row r="11" spans="1:78" ht="18" x14ac:dyDescent="0.35">
      <c r="A11" s="63" t="s">
        <v>455</v>
      </c>
      <c r="B11" s="260">
        <v>4146</v>
      </c>
      <c r="C11" s="51" t="s">
        <v>456</v>
      </c>
      <c r="D11" s="51" t="s">
        <v>474</v>
      </c>
      <c r="E11" s="154"/>
      <c r="F11" s="428"/>
      <c r="G11" s="428"/>
      <c r="H11" s="428"/>
      <c r="I11" s="428"/>
      <c r="J11" s="428"/>
      <c r="K11" s="428"/>
      <c r="L11" s="623">
        <f>SUM(F11:K11)</f>
        <v>0</v>
      </c>
      <c r="M11" s="1019"/>
      <c r="N11" s="425"/>
      <c r="O11" s="425"/>
      <c r="P11" s="425"/>
      <c r="Q11" s="425"/>
      <c r="R11" s="425"/>
      <c r="S11" s="961">
        <f>SUM(M11:R11)</f>
        <v>0</v>
      </c>
      <c r="T11" s="1400"/>
      <c r="U11" s="1400"/>
      <c r="V11" s="1400"/>
      <c r="W11" s="1400"/>
      <c r="X11" s="1400"/>
      <c r="Y11" s="623"/>
      <c r="Z11" s="431"/>
      <c r="AA11" s="431"/>
      <c r="AB11" s="431"/>
      <c r="AC11" s="431"/>
      <c r="AD11" s="431"/>
      <c r="AE11" s="970">
        <f t="shared" si="1"/>
        <v>0</v>
      </c>
      <c r="AF11" s="123"/>
      <c r="AG11" s="123"/>
      <c r="AH11" s="123"/>
      <c r="AI11" s="123"/>
      <c r="AJ11" s="123"/>
      <c r="AK11" s="710">
        <f t="shared" si="2"/>
        <v>0</v>
      </c>
      <c r="AL11" s="123"/>
      <c r="AM11" s="123"/>
      <c r="AN11" s="123"/>
      <c r="AO11" s="123"/>
      <c r="AP11" s="123"/>
      <c r="AQ11" s="710">
        <f t="shared" si="5"/>
        <v>0</v>
      </c>
      <c r="AR11" s="1339"/>
      <c r="AS11" s="1339"/>
      <c r="AT11" s="1339"/>
      <c r="AU11" s="710">
        <f>SUM(AR11:AT11)</f>
        <v>0</v>
      </c>
      <c r="AV11" s="275"/>
      <c r="AW11" s="275"/>
      <c r="AX11" s="275"/>
      <c r="AY11" s="275"/>
      <c r="AZ11" s="275"/>
      <c r="BA11" s="623">
        <f t="shared" si="0"/>
        <v>0</v>
      </c>
      <c r="BB11" s="428"/>
      <c r="BC11" s="428"/>
      <c r="BD11" s="428"/>
      <c r="BE11" s="428"/>
      <c r="BF11" s="428"/>
      <c r="BG11" s="734">
        <f t="shared" si="3"/>
        <v>0</v>
      </c>
      <c r="BH11" s="427"/>
      <c r="BI11" s="428"/>
      <c r="BJ11" s="427"/>
      <c r="BK11" s="427"/>
      <c r="BL11" s="427"/>
      <c r="BM11" s="734">
        <f t="shared" si="4"/>
        <v>0</v>
      </c>
      <c r="BN11" s="123"/>
      <c r="BO11" s="123"/>
      <c r="BP11" s="123"/>
      <c r="BQ11" s="123"/>
      <c r="BR11" s="778">
        <f>SUM(BN11:BQ11)</f>
        <v>0</v>
      </c>
      <c r="BS11" s="123"/>
      <c r="BT11" s="123"/>
      <c r="BU11" s="123"/>
      <c r="BV11" s="123"/>
      <c r="BW11" s="778">
        <f>SUM(BS11:BV11)</f>
        <v>0</v>
      </c>
      <c r="BX11" s="100">
        <f t="shared" si="6"/>
        <v>0</v>
      </c>
      <c r="BY11" s="1004"/>
    </row>
    <row r="12" spans="1:78" ht="18" x14ac:dyDescent="0.35">
      <c r="A12" s="51" t="s">
        <v>234</v>
      </c>
      <c r="B12" s="96">
        <v>2660</v>
      </c>
      <c r="C12" s="91" t="s">
        <v>233</v>
      </c>
      <c r="D12" s="91" t="s">
        <v>235</v>
      </c>
      <c r="E12" s="154"/>
      <c r="F12" s="428"/>
      <c r="G12" s="428"/>
      <c r="H12" s="428"/>
      <c r="I12" s="428"/>
      <c r="J12" s="428"/>
      <c r="K12" s="428"/>
      <c r="L12" s="623"/>
      <c r="M12" s="1019"/>
      <c r="N12" s="425"/>
      <c r="O12" s="425"/>
      <c r="P12" s="425"/>
      <c r="Q12" s="425"/>
      <c r="R12" s="425"/>
      <c r="S12" s="961"/>
      <c r="T12" s="1400"/>
      <c r="U12" s="1400"/>
      <c r="V12" s="1400"/>
      <c r="W12" s="1400"/>
      <c r="X12" s="1400"/>
      <c r="Y12" s="623">
        <f>SUM(T12:X12)</f>
        <v>0</v>
      </c>
      <c r="Z12" s="431"/>
      <c r="AA12" s="431"/>
      <c r="AB12" s="431"/>
      <c r="AC12" s="431"/>
      <c r="AD12" s="431"/>
      <c r="AE12" s="970">
        <f t="shared" si="1"/>
        <v>0</v>
      </c>
      <c r="AF12" s="123"/>
      <c r="AG12" s="123"/>
      <c r="AH12" s="123"/>
      <c r="AI12" s="123"/>
      <c r="AJ12" s="123"/>
      <c r="AK12" s="710">
        <f t="shared" si="2"/>
        <v>0</v>
      </c>
      <c r="AL12" s="123"/>
      <c r="AM12" s="123"/>
      <c r="AN12" s="123"/>
      <c r="AO12" s="123"/>
      <c r="AP12" s="123"/>
      <c r="AQ12" s="710">
        <f t="shared" si="5"/>
        <v>0</v>
      </c>
      <c r="AR12" s="1339"/>
      <c r="AS12" s="1339"/>
      <c r="AT12" s="1339"/>
      <c r="AU12" s="710"/>
      <c r="AV12" s="275"/>
      <c r="AW12" s="275"/>
      <c r="AX12" s="275"/>
      <c r="AY12" s="275"/>
      <c r="AZ12" s="275"/>
      <c r="BA12" s="623">
        <f t="shared" si="0"/>
        <v>0</v>
      </c>
      <c r="BB12" s="428"/>
      <c r="BC12" s="428"/>
      <c r="BD12" s="428"/>
      <c r="BE12" s="428"/>
      <c r="BF12" s="428"/>
      <c r="BG12" s="734">
        <f t="shared" si="3"/>
        <v>0</v>
      </c>
      <c r="BH12" s="427"/>
      <c r="BI12" s="428"/>
      <c r="BJ12" s="427"/>
      <c r="BK12" s="427"/>
      <c r="BL12" s="427"/>
      <c r="BM12" s="734">
        <f t="shared" si="4"/>
        <v>0</v>
      </c>
      <c r="BN12" s="123"/>
      <c r="BO12" s="123"/>
      <c r="BP12" s="123"/>
      <c r="BQ12" s="123"/>
      <c r="BR12" s="778"/>
      <c r="BS12" s="123"/>
      <c r="BT12" s="123"/>
      <c r="BU12" s="123"/>
      <c r="BV12" s="123"/>
      <c r="BW12" s="778"/>
      <c r="BX12" s="100">
        <f t="shared" si="6"/>
        <v>0</v>
      </c>
      <c r="BY12" s="1011"/>
    </row>
    <row r="13" spans="1:78" ht="18" x14ac:dyDescent="0.35">
      <c r="A13" s="71" t="s">
        <v>210</v>
      </c>
      <c r="B13" s="58">
        <v>4033</v>
      </c>
      <c r="C13" s="71" t="s">
        <v>211</v>
      </c>
      <c r="D13" s="51" t="s">
        <v>370</v>
      </c>
      <c r="E13" s="154"/>
      <c r="F13" s="428">
        <v>4</v>
      </c>
      <c r="G13" s="428"/>
      <c r="H13" s="428"/>
      <c r="I13" s="428">
        <v>3</v>
      </c>
      <c r="J13" s="428"/>
      <c r="K13" s="428">
        <v>2</v>
      </c>
      <c r="L13" s="623">
        <f>SUM(F13:K13)</f>
        <v>9</v>
      </c>
      <c r="M13" s="1019">
        <v>5</v>
      </c>
      <c r="N13" s="425"/>
      <c r="O13" s="425"/>
      <c r="P13" s="425">
        <v>3</v>
      </c>
      <c r="Q13" s="425"/>
      <c r="R13" s="425">
        <v>4</v>
      </c>
      <c r="S13" s="961">
        <f>SUM(M13:R13)</f>
        <v>12</v>
      </c>
      <c r="T13" s="1400"/>
      <c r="U13" s="1400"/>
      <c r="V13" s="1400">
        <v>1</v>
      </c>
      <c r="W13" s="1400">
        <v>3</v>
      </c>
      <c r="X13" s="1400">
        <v>2</v>
      </c>
      <c r="Y13" s="623">
        <f>SUM(T13:X13)</f>
        <v>6</v>
      </c>
      <c r="Z13" s="431">
        <v>1</v>
      </c>
      <c r="AA13" s="431">
        <v>5</v>
      </c>
      <c r="AB13" s="431">
        <v>3</v>
      </c>
      <c r="AC13" s="431"/>
      <c r="AD13" s="431">
        <v>3</v>
      </c>
      <c r="AE13" s="970">
        <f t="shared" si="1"/>
        <v>12</v>
      </c>
      <c r="AF13" s="123"/>
      <c r="AG13" s="123"/>
      <c r="AH13" s="123"/>
      <c r="AI13" s="123"/>
      <c r="AJ13" s="123"/>
      <c r="AK13" s="710">
        <f t="shared" si="2"/>
        <v>0</v>
      </c>
      <c r="AL13" s="123"/>
      <c r="AM13" s="123"/>
      <c r="AN13" s="123"/>
      <c r="AO13" s="123"/>
      <c r="AP13" s="123"/>
      <c r="AQ13" s="710">
        <f t="shared" si="5"/>
        <v>0</v>
      </c>
      <c r="AR13" s="1339"/>
      <c r="AS13" s="1339"/>
      <c r="AT13" s="1339"/>
      <c r="AU13" s="710"/>
      <c r="AV13" s="275">
        <v>3</v>
      </c>
      <c r="AW13" s="275"/>
      <c r="AX13" s="275">
        <v>5</v>
      </c>
      <c r="AY13" s="275">
        <v>2</v>
      </c>
      <c r="AZ13" s="275"/>
      <c r="BA13" s="623">
        <f>SUM(AV13:AZ13)</f>
        <v>10</v>
      </c>
      <c r="BB13" s="428"/>
      <c r="BC13" s="428">
        <v>2</v>
      </c>
      <c r="BD13" s="428">
        <v>3</v>
      </c>
      <c r="BE13" s="428">
        <v>4</v>
      </c>
      <c r="BF13" s="428">
        <v>5</v>
      </c>
      <c r="BG13" s="734">
        <f t="shared" si="3"/>
        <v>14</v>
      </c>
      <c r="BH13" s="427"/>
      <c r="BI13" s="428">
        <v>2</v>
      </c>
      <c r="BJ13" s="427">
        <v>3</v>
      </c>
      <c r="BK13" s="427">
        <v>4</v>
      </c>
      <c r="BL13" s="427">
        <v>5</v>
      </c>
      <c r="BM13" s="734">
        <f t="shared" si="4"/>
        <v>14</v>
      </c>
      <c r="BN13" s="123">
        <v>3</v>
      </c>
      <c r="BO13" s="123">
        <v>3</v>
      </c>
      <c r="BP13" s="123">
        <v>2</v>
      </c>
      <c r="BQ13" s="123">
        <v>2</v>
      </c>
      <c r="BR13" s="778">
        <f>SUM(BN13:BQ13)</f>
        <v>10</v>
      </c>
      <c r="BS13" s="123">
        <v>4</v>
      </c>
      <c r="BT13" s="123">
        <v>3</v>
      </c>
      <c r="BU13" s="123">
        <v>1</v>
      </c>
      <c r="BV13" s="123">
        <v>2</v>
      </c>
      <c r="BW13" s="778">
        <f>SUM(BS13:BV13)</f>
        <v>10</v>
      </c>
      <c r="BX13" s="100">
        <f t="shared" si="6"/>
        <v>97</v>
      </c>
      <c r="BY13" s="1004">
        <v>3</v>
      </c>
      <c r="BZ13" s="88"/>
    </row>
    <row r="14" spans="1:78" ht="18" x14ac:dyDescent="0.35">
      <c r="A14" s="44" t="s">
        <v>42</v>
      </c>
      <c r="B14" s="147">
        <v>2642</v>
      </c>
      <c r="C14" s="44" t="s">
        <v>642</v>
      </c>
      <c r="D14" s="71" t="s">
        <v>490</v>
      </c>
      <c r="E14" s="154"/>
      <c r="F14" s="428"/>
      <c r="G14" s="428"/>
      <c r="H14" s="428"/>
      <c r="I14" s="428"/>
      <c r="J14" s="428"/>
      <c r="K14" s="428"/>
      <c r="L14" s="623"/>
      <c r="M14" s="1019"/>
      <c r="N14" s="425"/>
      <c r="O14" s="425"/>
      <c r="P14" s="425"/>
      <c r="Q14" s="425"/>
      <c r="R14" s="425"/>
      <c r="S14" s="961"/>
      <c r="T14" s="1400"/>
      <c r="U14" s="1400"/>
      <c r="V14" s="1400"/>
      <c r="W14" s="1400"/>
      <c r="X14" s="1400"/>
      <c r="Y14" s="623"/>
      <c r="Z14" s="431"/>
      <c r="AA14" s="431"/>
      <c r="AB14" s="431"/>
      <c r="AC14" s="431"/>
      <c r="AD14" s="431"/>
      <c r="AE14" s="970">
        <f t="shared" si="1"/>
        <v>0</v>
      </c>
      <c r="AF14" s="123"/>
      <c r="AG14" s="123"/>
      <c r="AH14" s="123"/>
      <c r="AI14" s="123"/>
      <c r="AJ14" s="123"/>
      <c r="AK14" s="710">
        <f t="shared" si="2"/>
        <v>0</v>
      </c>
      <c r="AL14" s="123"/>
      <c r="AM14" s="123"/>
      <c r="AN14" s="123"/>
      <c r="AO14" s="123"/>
      <c r="AP14" s="123"/>
      <c r="AQ14" s="710">
        <f t="shared" si="5"/>
        <v>0</v>
      </c>
      <c r="AR14" s="1339"/>
      <c r="AS14" s="1339"/>
      <c r="AT14" s="1339"/>
      <c r="AU14" s="710"/>
      <c r="AV14" s="275"/>
      <c r="AW14" s="275"/>
      <c r="AX14" s="275"/>
      <c r="AY14" s="275"/>
      <c r="AZ14" s="275"/>
      <c r="BA14" s="623"/>
      <c r="BB14" s="428"/>
      <c r="BC14" s="428"/>
      <c r="BD14" s="428"/>
      <c r="BE14" s="428"/>
      <c r="BF14" s="428"/>
      <c r="BG14" s="734"/>
      <c r="BH14" s="427"/>
      <c r="BI14" s="428"/>
      <c r="BJ14" s="427"/>
      <c r="BK14" s="427"/>
      <c r="BL14" s="427"/>
      <c r="BM14" s="734"/>
      <c r="BN14" s="123">
        <v>5</v>
      </c>
      <c r="BO14" s="123"/>
      <c r="BP14" s="123"/>
      <c r="BQ14" s="123"/>
      <c r="BR14" s="781">
        <f>SUM(BN14:BQ14)</f>
        <v>5</v>
      </c>
      <c r="BS14" s="123">
        <v>5</v>
      </c>
      <c r="BT14" s="123"/>
      <c r="BU14" s="123"/>
      <c r="BV14" s="123"/>
      <c r="BW14" s="781">
        <f>SUM(BS14:BV14)</f>
        <v>5</v>
      </c>
      <c r="BX14" s="100">
        <f t="shared" si="6"/>
        <v>10</v>
      </c>
      <c r="BY14" s="823" t="s">
        <v>532</v>
      </c>
      <c r="BZ14" s="88"/>
    </row>
    <row r="15" spans="1:78" ht="18" x14ac:dyDescent="0.35">
      <c r="A15" s="51" t="s">
        <v>246</v>
      </c>
      <c r="B15" s="58">
        <v>2558</v>
      </c>
      <c r="C15" s="219" t="s">
        <v>247</v>
      </c>
      <c r="D15" s="51" t="s">
        <v>248</v>
      </c>
      <c r="E15" s="154"/>
      <c r="F15" s="428"/>
      <c r="G15" s="428"/>
      <c r="H15" s="428"/>
      <c r="I15" s="428"/>
      <c r="J15" s="428"/>
      <c r="K15" s="428"/>
      <c r="L15" s="623"/>
      <c r="M15" s="1019"/>
      <c r="N15" s="425"/>
      <c r="O15" s="425"/>
      <c r="P15" s="425"/>
      <c r="Q15" s="425"/>
      <c r="R15" s="425"/>
      <c r="S15" s="961"/>
      <c r="T15" s="1400"/>
      <c r="U15" s="1400"/>
      <c r="V15" s="1400"/>
      <c r="W15" s="1400"/>
      <c r="X15" s="1400"/>
      <c r="Y15" s="623"/>
      <c r="Z15" s="431"/>
      <c r="AA15" s="431"/>
      <c r="AB15" s="431"/>
      <c r="AC15" s="431"/>
      <c r="AD15" s="431"/>
      <c r="AE15" s="970"/>
      <c r="AF15" s="123"/>
      <c r="AG15" s="123"/>
      <c r="AH15" s="123"/>
      <c r="AI15" s="123"/>
      <c r="AJ15" s="123"/>
      <c r="AK15" s="710">
        <f>SUM(AH15:AJ15)</f>
        <v>0</v>
      </c>
      <c r="AL15" s="123"/>
      <c r="AM15" s="123"/>
      <c r="AN15" s="123"/>
      <c r="AO15" s="123"/>
      <c r="AP15" s="123"/>
      <c r="AQ15" s="710">
        <f>SUM(AN15:AP15)</f>
        <v>0</v>
      </c>
      <c r="AR15" s="1339"/>
      <c r="AS15" s="1339"/>
      <c r="AT15" s="1339"/>
      <c r="AU15" s="710"/>
      <c r="AV15" s="275"/>
      <c r="AW15" s="275"/>
      <c r="AX15" s="275"/>
      <c r="AY15" s="275"/>
      <c r="AZ15" s="275"/>
      <c r="BA15" s="623"/>
      <c r="BB15" s="428"/>
      <c r="BC15" s="428"/>
      <c r="BD15" s="428"/>
      <c r="BE15" s="428"/>
      <c r="BF15" s="428"/>
      <c r="BG15" s="734"/>
      <c r="BH15" s="427"/>
      <c r="BI15" s="428"/>
      <c r="BJ15" s="427"/>
      <c r="BK15" s="427"/>
      <c r="BL15" s="427"/>
      <c r="BM15" s="734"/>
      <c r="BN15" s="123"/>
      <c r="BO15" s="123"/>
      <c r="BP15" s="123"/>
      <c r="BQ15" s="123"/>
      <c r="BR15" s="782">
        <f>SUM(BN15:BQ15)</f>
        <v>0</v>
      </c>
      <c r="BS15" s="123"/>
      <c r="BT15" s="123"/>
      <c r="BU15" s="123"/>
      <c r="BV15" s="123"/>
      <c r="BW15" s="782">
        <f>SUM(BS15:BV15)</f>
        <v>0</v>
      </c>
      <c r="BX15" s="100">
        <f t="shared" si="6"/>
        <v>0</v>
      </c>
      <c r="BY15" s="1004"/>
    </row>
    <row r="16" spans="1:78" ht="18" x14ac:dyDescent="0.35">
      <c r="A16" s="51" t="s">
        <v>219</v>
      </c>
      <c r="B16" s="96">
        <v>3064</v>
      </c>
      <c r="C16" s="91" t="s">
        <v>189</v>
      </c>
      <c r="D16" s="104" t="s">
        <v>461</v>
      </c>
      <c r="E16" s="154"/>
      <c r="F16" s="428"/>
      <c r="G16" s="428"/>
      <c r="H16" s="428"/>
      <c r="I16" s="428"/>
      <c r="J16" s="428"/>
      <c r="K16" s="428"/>
      <c r="L16" s="623">
        <f>SUM(F16:K16)</f>
        <v>0</v>
      </c>
      <c r="M16" s="1019"/>
      <c r="N16" s="425"/>
      <c r="O16" s="425"/>
      <c r="P16" s="425"/>
      <c r="Q16" s="425"/>
      <c r="R16" s="425"/>
      <c r="S16" s="961">
        <f>SUM(M16:R16)</f>
        <v>0</v>
      </c>
      <c r="T16" s="1400"/>
      <c r="U16" s="1400"/>
      <c r="V16" s="1400"/>
      <c r="W16" s="1400"/>
      <c r="X16" s="1400"/>
      <c r="Y16" s="623"/>
      <c r="Z16" s="431"/>
      <c r="AA16" s="431"/>
      <c r="AB16" s="431"/>
      <c r="AC16" s="431"/>
      <c r="AD16" s="431"/>
      <c r="AE16" s="970">
        <f>SUM(Z16:AD16)</f>
        <v>0</v>
      </c>
      <c r="AF16" s="123"/>
      <c r="AG16" s="123"/>
      <c r="AH16" s="123"/>
      <c r="AI16" s="123"/>
      <c r="AJ16" s="123"/>
      <c r="AK16" s="710"/>
      <c r="AL16" s="123"/>
      <c r="AM16" s="123"/>
      <c r="AN16" s="123"/>
      <c r="AO16" s="123"/>
      <c r="AP16" s="123"/>
      <c r="AQ16" s="710"/>
      <c r="AR16" s="1339"/>
      <c r="AS16" s="1339"/>
      <c r="AT16" s="1339"/>
      <c r="AU16" s="710"/>
      <c r="AV16" s="275"/>
      <c r="AW16" s="275"/>
      <c r="AX16" s="275"/>
      <c r="AY16" s="275"/>
      <c r="AZ16" s="275"/>
      <c r="BA16" s="623">
        <f>SUM(AV16:AZ16)</f>
        <v>0</v>
      </c>
      <c r="BB16" s="428"/>
      <c r="BC16" s="428"/>
      <c r="BD16" s="428"/>
      <c r="BE16" s="428"/>
      <c r="BF16" s="428"/>
      <c r="BG16" s="734">
        <f>SUM(BB16:BF16)</f>
        <v>0</v>
      </c>
      <c r="BH16" s="427"/>
      <c r="BI16" s="428"/>
      <c r="BJ16" s="427"/>
      <c r="BK16" s="427"/>
      <c r="BL16" s="427"/>
      <c r="BM16" s="734">
        <f>SUM(BH16:BL16)</f>
        <v>0</v>
      </c>
      <c r="BN16" s="123"/>
      <c r="BO16" s="123"/>
      <c r="BP16" s="123"/>
      <c r="BQ16" s="123"/>
      <c r="BR16" s="780">
        <f>SUM(BN16:BQ16)</f>
        <v>0</v>
      </c>
      <c r="BS16" s="123"/>
      <c r="BT16" s="123"/>
      <c r="BU16" s="123"/>
      <c r="BV16" s="123"/>
      <c r="BW16" s="780">
        <f>SUM(BS16:BV16)</f>
        <v>0</v>
      </c>
      <c r="BX16" s="100">
        <f t="shared" si="6"/>
        <v>0</v>
      </c>
      <c r="BY16" s="1004"/>
    </row>
    <row r="17" spans="1:79" ht="18" x14ac:dyDescent="0.35">
      <c r="A17" s="51" t="s">
        <v>504</v>
      </c>
      <c r="B17" s="96">
        <v>4043</v>
      </c>
      <c r="C17" s="91" t="s">
        <v>270</v>
      </c>
      <c r="D17" s="91" t="s">
        <v>464</v>
      </c>
      <c r="E17" s="174"/>
      <c r="F17" s="428"/>
      <c r="G17" s="428"/>
      <c r="H17" s="428"/>
      <c r="I17" s="428"/>
      <c r="J17" s="428"/>
      <c r="K17" s="428"/>
      <c r="L17" s="623">
        <f>SUM(F17:K17)</f>
        <v>0</v>
      </c>
      <c r="M17" s="1019"/>
      <c r="N17" s="425"/>
      <c r="O17" s="425"/>
      <c r="P17" s="425"/>
      <c r="Q17" s="425"/>
      <c r="R17" s="425"/>
      <c r="S17" s="961">
        <f>SUM(M17:R17)</f>
        <v>0</v>
      </c>
      <c r="T17" s="1400"/>
      <c r="U17" s="1400"/>
      <c r="V17" s="1400"/>
      <c r="W17" s="1400">
        <v>2</v>
      </c>
      <c r="X17" s="1400">
        <v>3</v>
      </c>
      <c r="Y17" s="623">
        <f>SUM(T17:X17)</f>
        <v>5</v>
      </c>
      <c r="Z17" s="431"/>
      <c r="AA17" s="431"/>
      <c r="AB17" s="431"/>
      <c r="AC17" s="431"/>
      <c r="AD17" s="431"/>
      <c r="AE17" s="970"/>
      <c r="AF17" s="123"/>
      <c r="AG17" s="123"/>
      <c r="AH17" s="123"/>
      <c r="AI17" s="123"/>
      <c r="AJ17" s="123"/>
      <c r="AK17" s="710"/>
      <c r="AL17" s="123"/>
      <c r="AM17" s="123"/>
      <c r="AN17" s="123"/>
      <c r="AO17" s="123"/>
      <c r="AP17" s="123"/>
      <c r="AQ17" s="710"/>
      <c r="AR17" s="1339"/>
      <c r="AS17" s="1339"/>
      <c r="AT17" s="1339"/>
      <c r="AU17" s="710"/>
      <c r="AV17" s="275"/>
      <c r="AW17" s="275"/>
      <c r="AX17" s="275"/>
      <c r="AY17" s="275"/>
      <c r="AZ17" s="275"/>
      <c r="BA17" s="623">
        <f>SUM(AW17:AZ17)</f>
        <v>0</v>
      </c>
      <c r="BB17" s="428"/>
      <c r="BC17" s="428"/>
      <c r="BD17" s="428">
        <v>2</v>
      </c>
      <c r="BE17" s="428"/>
      <c r="BF17" s="428">
        <v>2</v>
      </c>
      <c r="BG17" s="734">
        <f>SUM(BB17:BF17)</f>
        <v>4</v>
      </c>
      <c r="BH17" s="427"/>
      <c r="BI17" s="428"/>
      <c r="BJ17" s="427">
        <v>2</v>
      </c>
      <c r="BK17" s="427"/>
      <c r="BL17" s="427">
        <v>2</v>
      </c>
      <c r="BM17" s="734">
        <f>SUM(BH17:BL17)</f>
        <v>4</v>
      </c>
      <c r="BN17" s="123"/>
      <c r="BO17" s="123"/>
      <c r="BP17" s="123"/>
      <c r="BQ17" s="123"/>
      <c r="BR17" s="780"/>
      <c r="BS17" s="123"/>
      <c r="BT17" s="123"/>
      <c r="BU17" s="123"/>
      <c r="BV17" s="123"/>
      <c r="BW17" s="780"/>
      <c r="BX17" s="100">
        <f t="shared" si="6"/>
        <v>13</v>
      </c>
      <c r="BY17" s="1004">
        <v>7</v>
      </c>
    </row>
    <row r="18" spans="1:79" ht="18" x14ac:dyDescent="0.35">
      <c r="A18" s="51" t="s">
        <v>458</v>
      </c>
      <c r="B18" s="96">
        <v>2970</v>
      </c>
      <c r="C18" s="91" t="s">
        <v>459</v>
      </c>
      <c r="D18" s="91" t="s">
        <v>460</v>
      </c>
      <c r="E18" s="154"/>
      <c r="F18" s="428"/>
      <c r="G18" s="428"/>
      <c r="H18" s="428"/>
      <c r="I18" s="428"/>
      <c r="J18" s="428"/>
      <c r="K18" s="428"/>
      <c r="L18" s="623"/>
      <c r="M18" s="1019"/>
      <c r="N18" s="425"/>
      <c r="O18" s="425"/>
      <c r="P18" s="425"/>
      <c r="Q18" s="425"/>
      <c r="R18" s="425"/>
      <c r="S18" s="961"/>
      <c r="T18" s="1400"/>
      <c r="U18" s="1400"/>
      <c r="V18" s="1400"/>
      <c r="W18" s="1400"/>
      <c r="X18" s="1400"/>
      <c r="Y18" s="623"/>
      <c r="Z18" s="431"/>
      <c r="AA18" s="431"/>
      <c r="AB18" s="431"/>
      <c r="AC18" s="431"/>
      <c r="AD18" s="431"/>
      <c r="AE18" s="970"/>
      <c r="AF18" s="123"/>
      <c r="AG18" s="123"/>
      <c r="AH18" s="123"/>
      <c r="AI18" s="123"/>
      <c r="AJ18" s="123"/>
      <c r="AK18" s="710"/>
      <c r="AL18" s="123"/>
      <c r="AM18" s="123"/>
      <c r="AN18" s="123"/>
      <c r="AO18" s="123"/>
      <c r="AP18" s="123"/>
      <c r="AQ18" s="710"/>
      <c r="AR18" s="1339"/>
      <c r="AS18" s="1339"/>
      <c r="AT18" s="1339"/>
      <c r="AU18" s="710"/>
      <c r="AV18" s="275"/>
      <c r="AW18" s="275"/>
      <c r="AX18" s="275"/>
      <c r="AY18" s="275"/>
      <c r="AZ18" s="275"/>
      <c r="BA18" s="623"/>
      <c r="BB18" s="428"/>
      <c r="BC18" s="428"/>
      <c r="BD18" s="428"/>
      <c r="BE18" s="428"/>
      <c r="BF18" s="428"/>
      <c r="BG18" s="734">
        <f>SUM(BB18:BF18)</f>
        <v>0</v>
      </c>
      <c r="BH18" s="427"/>
      <c r="BI18" s="428"/>
      <c r="BJ18" s="427"/>
      <c r="BK18" s="427"/>
      <c r="BL18" s="427"/>
      <c r="BM18" s="734"/>
      <c r="BN18" s="123"/>
      <c r="BO18" s="123"/>
      <c r="BP18" s="123"/>
      <c r="BQ18" s="123"/>
      <c r="BR18" s="780"/>
      <c r="BS18" s="123"/>
      <c r="BT18" s="123"/>
      <c r="BU18" s="123"/>
      <c r="BV18" s="123"/>
      <c r="BW18" s="780"/>
      <c r="BX18" s="100">
        <f t="shared" si="6"/>
        <v>0</v>
      </c>
      <c r="BY18" s="1004"/>
    </row>
    <row r="19" spans="1:79" ht="18" x14ac:dyDescent="0.35">
      <c r="A19" s="44" t="s">
        <v>480</v>
      </c>
      <c r="B19" s="211">
        <v>2999</v>
      </c>
      <c r="C19" s="44" t="s">
        <v>482</v>
      </c>
      <c r="D19" s="51" t="s">
        <v>489</v>
      </c>
      <c r="E19" s="154"/>
      <c r="F19" s="436"/>
      <c r="G19" s="436"/>
      <c r="H19" s="428"/>
      <c r="I19" s="428"/>
      <c r="J19" s="428"/>
      <c r="K19" s="428"/>
      <c r="L19" s="623"/>
      <c r="M19" s="1019"/>
      <c r="N19" s="425"/>
      <c r="O19" s="425"/>
      <c r="P19" s="425"/>
      <c r="Q19" s="425"/>
      <c r="R19" s="425"/>
      <c r="S19" s="961"/>
      <c r="T19" s="1400"/>
      <c r="U19" s="1400"/>
      <c r="V19" s="1400"/>
      <c r="W19" s="1400"/>
      <c r="X19" s="1400"/>
      <c r="Y19" s="623"/>
      <c r="Z19" s="431"/>
      <c r="AA19" s="431"/>
      <c r="AB19" s="431"/>
      <c r="AC19" s="431"/>
      <c r="AD19" s="431"/>
      <c r="AE19" s="970"/>
      <c r="AF19" s="123"/>
      <c r="AG19" s="123"/>
      <c r="AH19" s="123"/>
      <c r="AI19" s="123"/>
      <c r="AJ19" s="123"/>
      <c r="AK19" s="710">
        <f>SUM(AF19:AJ19)</f>
        <v>0</v>
      </c>
      <c r="AL19" s="123"/>
      <c r="AM19" s="123"/>
      <c r="AN19" s="123"/>
      <c r="AO19" s="123"/>
      <c r="AP19" s="123"/>
      <c r="AQ19" s="710">
        <f>SUM(AL19:AP19)</f>
        <v>0</v>
      </c>
      <c r="AR19" s="1339"/>
      <c r="AS19" s="1339"/>
      <c r="AT19" s="1339"/>
      <c r="AU19" s="710"/>
      <c r="AV19" s="275"/>
      <c r="AW19" s="275"/>
      <c r="AX19" s="275"/>
      <c r="AY19" s="275"/>
      <c r="AZ19" s="275"/>
      <c r="BA19" s="623"/>
      <c r="BB19" s="428"/>
      <c r="BC19" s="428"/>
      <c r="BD19" s="428"/>
      <c r="BE19" s="428"/>
      <c r="BF19" s="428"/>
      <c r="BG19" s="734"/>
      <c r="BH19" s="427"/>
      <c r="BI19" s="428"/>
      <c r="BJ19" s="427"/>
      <c r="BK19" s="427"/>
      <c r="BL19" s="427"/>
      <c r="BM19" s="734"/>
      <c r="BN19" s="123"/>
      <c r="BO19" s="123"/>
      <c r="BP19" s="123"/>
      <c r="BQ19" s="123"/>
      <c r="BR19" s="781">
        <f>SUM(BN19:BQ19)</f>
        <v>0</v>
      </c>
      <c r="BS19" s="123"/>
      <c r="BT19" s="123"/>
      <c r="BU19" s="123"/>
      <c r="BV19" s="123"/>
      <c r="BW19" s="781">
        <f>SUM(BS19:BV19)</f>
        <v>0</v>
      </c>
      <c r="BX19" s="100">
        <f t="shared" si="6"/>
        <v>0</v>
      </c>
      <c r="BY19" s="833"/>
    </row>
    <row r="20" spans="1:79" ht="18" x14ac:dyDescent="0.35">
      <c r="A20" s="51" t="s">
        <v>462</v>
      </c>
      <c r="B20" s="96">
        <v>4093</v>
      </c>
      <c r="C20" s="91" t="s">
        <v>95</v>
      </c>
      <c r="D20" s="91" t="s">
        <v>199</v>
      </c>
      <c r="E20" s="154"/>
      <c r="F20" s="428"/>
      <c r="G20" s="428"/>
      <c r="H20" s="428"/>
      <c r="I20" s="428"/>
      <c r="J20" s="428"/>
      <c r="K20" s="428"/>
      <c r="L20" s="623"/>
      <c r="M20" s="1019"/>
      <c r="N20" s="425"/>
      <c r="O20" s="425"/>
      <c r="P20" s="425"/>
      <c r="Q20" s="425"/>
      <c r="R20" s="425"/>
      <c r="S20" s="961"/>
      <c r="T20" s="1400"/>
      <c r="U20" s="1400"/>
      <c r="V20" s="1400"/>
      <c r="W20" s="1400"/>
      <c r="X20" s="1400"/>
      <c r="Y20" s="623"/>
      <c r="Z20" s="431"/>
      <c r="AA20" s="431"/>
      <c r="AB20" s="431"/>
      <c r="AC20" s="431"/>
      <c r="AD20" s="431"/>
      <c r="AE20" s="970"/>
      <c r="AF20" s="123"/>
      <c r="AG20" s="123"/>
      <c r="AH20" s="123"/>
      <c r="AI20" s="123"/>
      <c r="AJ20" s="123"/>
      <c r="AK20" s="710"/>
      <c r="AL20" s="123"/>
      <c r="AM20" s="123"/>
      <c r="AN20" s="123"/>
      <c r="AO20" s="123"/>
      <c r="AP20" s="123"/>
      <c r="AQ20" s="710"/>
      <c r="AR20" s="1339"/>
      <c r="AS20" s="1339"/>
      <c r="AT20" s="1339"/>
      <c r="AU20" s="710"/>
      <c r="AV20" s="275">
        <v>1</v>
      </c>
      <c r="AW20" s="275"/>
      <c r="AX20" s="275">
        <v>1</v>
      </c>
      <c r="AY20" s="275"/>
      <c r="AZ20" s="275"/>
      <c r="BA20" s="623">
        <f>SUM(AV20:AZ20)</f>
        <v>2</v>
      </c>
      <c r="BB20" s="428"/>
      <c r="BC20" s="428"/>
      <c r="BD20" s="428"/>
      <c r="BE20" s="428"/>
      <c r="BF20" s="428"/>
      <c r="BG20" s="734"/>
      <c r="BH20" s="427"/>
      <c r="BI20" s="428"/>
      <c r="BJ20" s="427"/>
      <c r="BK20" s="427"/>
      <c r="BL20" s="427"/>
      <c r="BM20" s="734"/>
      <c r="BN20" s="123"/>
      <c r="BO20" s="123"/>
      <c r="BP20" s="123"/>
      <c r="BQ20" s="123"/>
      <c r="BR20" s="780"/>
      <c r="BS20" s="123"/>
      <c r="BT20" s="123"/>
      <c r="BU20" s="123"/>
      <c r="BV20" s="123"/>
      <c r="BW20" s="780"/>
      <c r="BX20" s="100">
        <f t="shared" si="6"/>
        <v>2</v>
      </c>
      <c r="BY20" s="823" t="s">
        <v>532</v>
      </c>
      <c r="CA20" s="1017"/>
    </row>
    <row r="21" spans="1:79" ht="18" x14ac:dyDescent="0.35">
      <c r="A21" s="51" t="s">
        <v>361</v>
      </c>
      <c r="B21" s="58">
        <v>2996</v>
      </c>
      <c r="C21" s="51" t="s">
        <v>95</v>
      </c>
      <c r="D21" s="71" t="s">
        <v>199</v>
      </c>
      <c r="E21" s="174"/>
      <c r="F21" s="428"/>
      <c r="G21" s="428"/>
      <c r="H21" s="428"/>
      <c r="I21" s="428"/>
      <c r="J21" s="428"/>
      <c r="K21" s="428"/>
      <c r="L21" s="623">
        <f>SUM(F21:K21)</f>
        <v>0</v>
      </c>
      <c r="M21" s="1019"/>
      <c r="N21" s="425"/>
      <c r="O21" s="425"/>
      <c r="P21" s="425"/>
      <c r="Q21" s="425"/>
      <c r="R21" s="425"/>
      <c r="S21" s="961">
        <v>0</v>
      </c>
      <c r="T21" s="1400"/>
      <c r="U21" s="1400"/>
      <c r="V21" s="1400"/>
      <c r="W21" s="1400"/>
      <c r="X21" s="1400"/>
      <c r="Y21" s="623"/>
      <c r="Z21" s="431"/>
      <c r="AA21" s="431"/>
      <c r="AB21" s="431"/>
      <c r="AC21" s="431"/>
      <c r="AD21" s="431"/>
      <c r="AE21" s="970"/>
      <c r="AF21" s="123"/>
      <c r="AG21" s="123"/>
      <c r="AH21" s="123"/>
      <c r="AI21" s="123"/>
      <c r="AJ21" s="123"/>
      <c r="AK21" s="710"/>
      <c r="AL21" s="123"/>
      <c r="AM21" s="123"/>
      <c r="AN21" s="123"/>
      <c r="AO21" s="123"/>
      <c r="AP21" s="123"/>
      <c r="AQ21" s="710"/>
      <c r="AR21" s="1339"/>
      <c r="AS21" s="1339"/>
      <c r="AT21" s="1339"/>
      <c r="AU21" s="710"/>
      <c r="AV21" s="275"/>
      <c r="AW21" s="275"/>
      <c r="AX21" s="275"/>
      <c r="AY21" s="275"/>
      <c r="AZ21" s="275"/>
      <c r="BA21" s="623">
        <f>SUM(AV21:AZ21)</f>
        <v>0</v>
      </c>
      <c r="BB21" s="428"/>
      <c r="BC21" s="428"/>
      <c r="BD21" s="428"/>
      <c r="BE21" s="428"/>
      <c r="BF21" s="428"/>
      <c r="BG21" s="734"/>
      <c r="BH21" s="427"/>
      <c r="BI21" s="428"/>
      <c r="BJ21" s="427"/>
      <c r="BK21" s="427"/>
      <c r="BL21" s="427"/>
      <c r="BM21" s="734"/>
      <c r="BN21" s="123"/>
      <c r="BO21" s="123"/>
      <c r="BP21" s="123"/>
      <c r="BQ21" s="123"/>
      <c r="BR21" s="780"/>
      <c r="BS21" s="123"/>
      <c r="BT21" s="123"/>
      <c r="BU21" s="123"/>
      <c r="BV21" s="123"/>
      <c r="BW21" s="780"/>
      <c r="BX21" s="100">
        <f t="shared" si="6"/>
        <v>0</v>
      </c>
      <c r="BY21" s="1004"/>
    </row>
    <row r="22" spans="1:79" ht="18" x14ac:dyDescent="0.35">
      <c r="A22" s="51" t="s">
        <v>279</v>
      </c>
      <c r="B22" s="96">
        <v>2948</v>
      </c>
      <c r="C22" s="91" t="s">
        <v>280</v>
      </c>
      <c r="D22" s="104" t="s">
        <v>331</v>
      </c>
      <c r="E22" s="155"/>
      <c r="F22" s="437"/>
      <c r="G22" s="437"/>
      <c r="H22" s="428"/>
      <c r="I22" s="428"/>
      <c r="J22" s="428"/>
      <c r="K22" s="428"/>
      <c r="L22" s="623"/>
      <c r="M22" s="425"/>
      <c r="N22" s="425"/>
      <c r="O22" s="425"/>
      <c r="P22" s="425"/>
      <c r="Q22" s="425"/>
      <c r="R22" s="425"/>
      <c r="S22" s="961"/>
      <c r="T22" s="1400"/>
      <c r="U22" s="1400"/>
      <c r="V22" s="1400"/>
      <c r="W22" s="1400"/>
      <c r="X22" s="1400"/>
      <c r="Y22" s="623"/>
      <c r="Z22" s="431"/>
      <c r="AA22" s="431"/>
      <c r="AB22" s="431"/>
      <c r="AC22" s="431"/>
      <c r="AD22" s="431"/>
      <c r="AE22" s="970"/>
      <c r="AF22" s="123"/>
      <c r="AG22" s="123"/>
      <c r="AH22" s="123"/>
      <c r="AI22" s="123"/>
      <c r="AJ22" s="123"/>
      <c r="AK22" s="710"/>
      <c r="AL22" s="123"/>
      <c r="AM22" s="123"/>
      <c r="AN22" s="123"/>
      <c r="AO22" s="123"/>
      <c r="AP22" s="123"/>
      <c r="AQ22" s="710"/>
      <c r="AR22" s="1339"/>
      <c r="AS22" s="1339"/>
      <c r="AT22" s="1339"/>
      <c r="AU22" s="710"/>
      <c r="AV22" s="275"/>
      <c r="AW22" s="275"/>
      <c r="AX22" s="275"/>
      <c r="AY22" s="275"/>
      <c r="AZ22" s="275"/>
      <c r="BA22" s="623"/>
      <c r="BB22" s="428"/>
      <c r="BC22" s="428"/>
      <c r="BD22" s="428"/>
      <c r="BE22" s="428"/>
      <c r="BF22" s="428"/>
      <c r="BG22" s="734">
        <f>SUM(BB22:BF22)</f>
        <v>0</v>
      </c>
      <c r="BH22" s="427"/>
      <c r="BI22" s="428"/>
      <c r="BJ22" s="427"/>
      <c r="BK22" s="427"/>
      <c r="BL22" s="427"/>
      <c r="BM22" s="734"/>
      <c r="BN22" s="123"/>
      <c r="BO22" s="123"/>
      <c r="BP22" s="123"/>
      <c r="BQ22" s="123"/>
      <c r="BR22" s="782">
        <f>SUM(BN22:BQ22)</f>
        <v>0</v>
      </c>
      <c r="BS22" s="123"/>
      <c r="BT22" s="123"/>
      <c r="BU22" s="123"/>
      <c r="BV22" s="123"/>
      <c r="BW22" s="782">
        <f>SUM(BS22:BV22)</f>
        <v>0</v>
      </c>
      <c r="BX22" s="100">
        <f t="shared" si="6"/>
        <v>0</v>
      </c>
      <c r="BY22" s="1004"/>
    </row>
    <row r="23" spans="1:79" ht="18" x14ac:dyDescent="0.35">
      <c r="A23" s="186" t="s">
        <v>465</v>
      </c>
      <c r="B23" s="193">
        <v>3141</v>
      </c>
      <c r="C23" s="187" t="s">
        <v>466</v>
      </c>
      <c r="D23" s="104" t="s">
        <v>513</v>
      </c>
      <c r="E23" s="153"/>
      <c r="F23" s="437">
        <v>7</v>
      </c>
      <c r="G23" s="437"/>
      <c r="H23" s="428"/>
      <c r="I23" s="428"/>
      <c r="J23" s="428">
        <v>5</v>
      </c>
      <c r="K23" s="428">
        <v>5</v>
      </c>
      <c r="L23" s="623">
        <f>SUM(F23:K23)</f>
        <v>17</v>
      </c>
      <c r="M23" s="425">
        <v>7</v>
      </c>
      <c r="N23" s="425"/>
      <c r="O23" s="425"/>
      <c r="P23" s="425"/>
      <c r="Q23" s="425">
        <v>6</v>
      </c>
      <c r="R23" s="425">
        <v>7</v>
      </c>
      <c r="S23" s="961">
        <f>SUM(M23:R23)</f>
        <v>20</v>
      </c>
      <c r="T23" s="1400"/>
      <c r="U23" s="1400"/>
      <c r="V23" s="1400"/>
      <c r="W23" s="1400"/>
      <c r="X23" s="1400"/>
      <c r="Y23" s="623"/>
      <c r="Z23" s="431"/>
      <c r="AA23" s="431"/>
      <c r="AB23" s="431"/>
      <c r="AC23" s="431"/>
      <c r="AD23" s="431"/>
      <c r="AE23" s="970">
        <f>SUM(Z23:AD23)</f>
        <v>0</v>
      </c>
      <c r="AF23" s="123"/>
      <c r="AG23" s="123"/>
      <c r="AH23" s="123"/>
      <c r="AI23" s="123"/>
      <c r="AJ23" s="123"/>
      <c r="AK23" s="699">
        <f>SUM(AF23:AJ23)</f>
        <v>0</v>
      </c>
      <c r="AL23" s="123"/>
      <c r="AM23" s="123"/>
      <c r="AN23" s="123"/>
      <c r="AO23" s="123"/>
      <c r="AP23" s="123"/>
      <c r="AQ23" s="699">
        <f>SUM(AL23:AP23)</f>
        <v>0</v>
      </c>
      <c r="AR23" s="1352"/>
      <c r="AS23" s="1352"/>
      <c r="AT23" s="1352"/>
      <c r="AU23" s="699">
        <f>SUM(AR23:AT23)</f>
        <v>0</v>
      </c>
      <c r="AV23" s="275">
        <v>5</v>
      </c>
      <c r="AW23" s="275"/>
      <c r="AX23" s="275">
        <v>2</v>
      </c>
      <c r="AY23" s="275">
        <v>5</v>
      </c>
      <c r="AZ23" s="275"/>
      <c r="BA23" s="623">
        <f>SUM(AV23:AZ23)</f>
        <v>12</v>
      </c>
      <c r="BB23" s="428"/>
      <c r="BC23" s="428"/>
      <c r="BD23" s="428"/>
      <c r="BE23" s="428"/>
      <c r="BF23" s="428"/>
      <c r="BG23" s="734"/>
      <c r="BH23" s="427"/>
      <c r="BI23" s="427"/>
      <c r="BJ23" s="427"/>
      <c r="BK23" s="427"/>
      <c r="BL23" s="427"/>
      <c r="BM23" s="734"/>
      <c r="BN23" s="123"/>
      <c r="BO23" s="123"/>
      <c r="BP23" s="123"/>
      <c r="BQ23" s="123"/>
      <c r="BR23" s="781">
        <f>SUM(BN23:BQ23)</f>
        <v>0</v>
      </c>
      <c r="BS23" s="123"/>
      <c r="BT23" s="123"/>
      <c r="BU23" s="123"/>
      <c r="BV23" s="123"/>
      <c r="BW23" s="781">
        <f>SUM(BS23:BV23)</f>
        <v>0</v>
      </c>
      <c r="BX23" s="100">
        <f t="shared" si="6"/>
        <v>49</v>
      </c>
      <c r="BY23" s="1004">
        <v>4</v>
      </c>
    </row>
    <row r="24" spans="1:79" ht="18" x14ac:dyDescent="0.35">
      <c r="A24" s="51" t="s">
        <v>470</v>
      </c>
      <c r="B24" s="96">
        <v>4129</v>
      </c>
      <c r="C24" s="91" t="s">
        <v>471</v>
      </c>
      <c r="D24" s="91" t="s">
        <v>472</v>
      </c>
      <c r="E24" s="155"/>
      <c r="F24" s="437"/>
      <c r="G24" s="437"/>
      <c r="H24" s="428"/>
      <c r="I24" s="428"/>
      <c r="J24" s="428"/>
      <c r="K24" s="428"/>
      <c r="L24" s="623">
        <f>SUM(F24:K24)</f>
        <v>0</v>
      </c>
      <c r="M24" s="425"/>
      <c r="N24" s="425"/>
      <c r="O24" s="425"/>
      <c r="P24" s="425"/>
      <c r="Q24" s="425"/>
      <c r="R24" s="425"/>
      <c r="S24" s="961">
        <f>SUM(M24:R24)</f>
        <v>0</v>
      </c>
      <c r="T24" s="1400"/>
      <c r="U24" s="1400"/>
      <c r="V24" s="1400"/>
      <c r="W24" s="1400"/>
      <c r="X24" s="1400"/>
      <c r="Y24" s="623"/>
      <c r="Z24" s="431"/>
      <c r="AA24" s="431"/>
      <c r="AB24" s="431"/>
      <c r="AC24" s="431"/>
      <c r="AD24" s="431"/>
      <c r="AE24" s="970">
        <f>SUM(Z24:AD24)</f>
        <v>0</v>
      </c>
      <c r="AF24" s="123"/>
      <c r="AG24" s="123"/>
      <c r="AH24" s="123"/>
      <c r="AI24" s="123"/>
      <c r="AJ24" s="123"/>
      <c r="AK24" s="699">
        <f>SUM(AF24:AJ24)</f>
        <v>0</v>
      </c>
      <c r="AL24" s="123"/>
      <c r="AM24" s="123"/>
      <c r="AN24" s="123"/>
      <c r="AO24" s="123"/>
      <c r="AP24" s="123"/>
      <c r="AQ24" s="699">
        <f>SUM(AL24:AP24)</f>
        <v>0</v>
      </c>
      <c r="AR24" s="1352"/>
      <c r="AS24" s="1352"/>
      <c r="AT24" s="1352"/>
      <c r="AU24" s="699">
        <f>SUM(AR24:AT24)</f>
        <v>0</v>
      </c>
      <c r="AV24" s="275"/>
      <c r="AW24" s="275"/>
      <c r="AX24" s="275"/>
      <c r="AY24" s="275"/>
      <c r="AZ24" s="275"/>
      <c r="BA24" s="623">
        <f>SUM(AV24:AZ24)</f>
        <v>0</v>
      </c>
      <c r="BB24" s="428"/>
      <c r="BC24" s="428"/>
      <c r="BD24" s="428"/>
      <c r="BE24" s="428"/>
      <c r="BF24" s="428"/>
      <c r="BG24" s="1281">
        <f>SUM(BB24:BF24)</f>
        <v>0</v>
      </c>
      <c r="BH24" s="428"/>
      <c r="BI24" s="428"/>
      <c r="BJ24" s="428"/>
      <c r="BK24" s="428"/>
      <c r="BL24" s="428"/>
      <c r="BM24" s="995">
        <f>SUM(BH24:BL24)</f>
        <v>0</v>
      </c>
      <c r="BN24" s="123"/>
      <c r="BO24" s="123"/>
      <c r="BP24" s="123"/>
      <c r="BQ24" s="123"/>
      <c r="BR24" s="780"/>
      <c r="BS24" s="123"/>
      <c r="BT24" s="123"/>
      <c r="BU24" s="123"/>
      <c r="BV24" s="123"/>
      <c r="BW24" s="780"/>
      <c r="BX24" s="100">
        <f t="shared" si="6"/>
        <v>0</v>
      </c>
      <c r="BY24" s="1004"/>
    </row>
    <row r="25" spans="1:79" ht="18" x14ac:dyDescent="0.35">
      <c r="A25" s="64" t="s">
        <v>550</v>
      </c>
      <c r="B25" s="147">
        <v>2729</v>
      </c>
      <c r="C25" s="103" t="s">
        <v>41</v>
      </c>
      <c r="D25" s="104" t="s">
        <v>551</v>
      </c>
      <c r="E25" s="155"/>
      <c r="F25" s="437"/>
      <c r="G25" s="437"/>
      <c r="H25" s="428"/>
      <c r="I25" s="428"/>
      <c r="J25" s="428"/>
      <c r="K25" s="428"/>
      <c r="L25" s="623">
        <f>SUM(F25:K25)</f>
        <v>0</v>
      </c>
      <c r="M25" s="425"/>
      <c r="N25" s="425"/>
      <c r="O25" s="425"/>
      <c r="P25" s="425"/>
      <c r="Q25" s="425"/>
      <c r="R25" s="425"/>
      <c r="S25" s="961">
        <f>SUM(M25:R25)</f>
        <v>0</v>
      </c>
      <c r="T25" s="1400"/>
      <c r="U25" s="1400"/>
      <c r="V25" s="1400"/>
      <c r="W25" s="1400"/>
      <c r="X25" s="1400"/>
      <c r="Y25" s="623"/>
      <c r="Z25" s="431"/>
      <c r="AA25" s="431"/>
      <c r="AB25" s="431"/>
      <c r="AC25" s="431"/>
      <c r="AD25" s="431"/>
      <c r="AE25" s="970"/>
      <c r="AF25" s="123"/>
      <c r="AG25" s="123"/>
      <c r="AH25" s="123"/>
      <c r="AI25" s="123"/>
      <c r="AJ25" s="123"/>
      <c r="AK25" s="699"/>
      <c r="AL25" s="123"/>
      <c r="AM25" s="123"/>
      <c r="AN25" s="123"/>
      <c r="AO25" s="123"/>
      <c r="AP25" s="123"/>
      <c r="AQ25" s="699"/>
      <c r="AR25" s="1352"/>
      <c r="AS25" s="1352"/>
      <c r="AT25" s="1352"/>
      <c r="AU25" s="699"/>
      <c r="AV25" s="275"/>
      <c r="AW25" s="275"/>
      <c r="AX25" s="275"/>
      <c r="AY25" s="275"/>
      <c r="AZ25" s="275"/>
      <c r="BA25" s="623"/>
      <c r="BB25" s="428"/>
      <c r="BC25" s="428"/>
      <c r="BD25" s="428"/>
      <c r="BE25" s="428"/>
      <c r="BF25" s="428"/>
      <c r="BG25" s="1281">
        <f>SUM(BB25:BF25)</f>
        <v>0</v>
      </c>
      <c r="BH25" s="428"/>
      <c r="BI25" s="428"/>
      <c r="BJ25" s="428"/>
      <c r="BK25" s="428"/>
      <c r="BL25" s="428"/>
      <c r="BM25" s="995">
        <f>SUM(BH25:BL25)</f>
        <v>0</v>
      </c>
      <c r="BN25" s="123"/>
      <c r="BO25" s="123"/>
      <c r="BP25" s="123"/>
      <c r="BQ25" s="123"/>
      <c r="BR25" s="780"/>
      <c r="BS25" s="123"/>
      <c r="BT25" s="123"/>
      <c r="BU25" s="123"/>
      <c r="BV25" s="123"/>
      <c r="BW25" s="780"/>
      <c r="BX25" s="100">
        <f t="shared" si="6"/>
        <v>0</v>
      </c>
      <c r="BY25" s="1004"/>
    </row>
    <row r="26" spans="1:79" ht="18" x14ac:dyDescent="0.35">
      <c r="A26" s="64" t="s">
        <v>567</v>
      </c>
      <c r="B26" s="147">
        <v>2756</v>
      </c>
      <c r="C26" s="103" t="s">
        <v>247</v>
      </c>
      <c r="D26" s="91"/>
      <c r="E26" s="155"/>
      <c r="F26" s="437"/>
      <c r="G26" s="437"/>
      <c r="H26" s="428"/>
      <c r="I26" s="428"/>
      <c r="J26" s="428"/>
      <c r="K26" s="428"/>
      <c r="L26" s="623"/>
      <c r="M26" s="425"/>
      <c r="N26" s="425"/>
      <c r="O26" s="425"/>
      <c r="P26" s="425"/>
      <c r="Q26" s="425"/>
      <c r="R26" s="425"/>
      <c r="S26" s="961"/>
      <c r="T26" s="1400"/>
      <c r="U26" s="1400"/>
      <c r="V26" s="1400"/>
      <c r="W26" s="1400"/>
      <c r="X26" s="1400"/>
      <c r="Y26" s="623"/>
      <c r="Z26" s="431"/>
      <c r="AA26" s="431"/>
      <c r="AB26" s="431"/>
      <c r="AC26" s="431"/>
      <c r="AD26" s="431"/>
      <c r="AE26" s="970"/>
      <c r="AF26" s="123"/>
      <c r="AG26" s="123"/>
      <c r="AH26" s="123"/>
      <c r="AI26" s="123"/>
      <c r="AJ26" s="123"/>
      <c r="AK26" s="699">
        <f>SUM(AF26:AJ26)</f>
        <v>0</v>
      </c>
      <c r="AL26" s="123"/>
      <c r="AM26" s="123"/>
      <c r="AN26" s="123"/>
      <c r="AO26" s="123"/>
      <c r="AP26" s="123"/>
      <c r="AQ26" s="699">
        <f>SUM(AL26:AP26)</f>
        <v>0</v>
      </c>
      <c r="AR26" s="1352"/>
      <c r="AS26" s="1352"/>
      <c r="AT26" s="1352"/>
      <c r="AU26" s="699">
        <f>SUM(AR26:AT26)</f>
        <v>0</v>
      </c>
      <c r="AV26" s="275"/>
      <c r="AW26" s="275"/>
      <c r="AX26" s="275"/>
      <c r="AY26" s="275"/>
      <c r="AZ26" s="275"/>
      <c r="BA26" s="623"/>
      <c r="BB26" s="428"/>
      <c r="BC26" s="428"/>
      <c r="BD26" s="428"/>
      <c r="BE26" s="428"/>
      <c r="BF26" s="428"/>
      <c r="BG26" s="442"/>
      <c r="BH26" s="428"/>
      <c r="BI26" s="428"/>
      <c r="BJ26" s="428"/>
      <c r="BK26" s="428"/>
      <c r="BL26" s="428"/>
      <c r="BM26" s="995"/>
      <c r="BN26" s="123"/>
      <c r="BO26" s="123"/>
      <c r="BP26" s="123"/>
      <c r="BQ26" s="123"/>
      <c r="BR26" s="780"/>
      <c r="BS26" s="123"/>
      <c r="BT26" s="123"/>
      <c r="BU26" s="123"/>
      <c r="BV26" s="123"/>
      <c r="BW26" s="780"/>
      <c r="BX26" s="100">
        <f t="shared" si="6"/>
        <v>0</v>
      </c>
      <c r="BY26" s="1011"/>
    </row>
    <row r="27" spans="1:79" ht="18" x14ac:dyDescent="0.35">
      <c r="A27" s="64" t="s">
        <v>581</v>
      </c>
      <c r="B27" s="147">
        <v>4120</v>
      </c>
      <c r="C27" s="103" t="s">
        <v>582</v>
      </c>
      <c r="D27" s="91" t="s">
        <v>583</v>
      </c>
      <c r="E27" s="155"/>
      <c r="F27" s="437"/>
      <c r="G27" s="437"/>
      <c r="H27" s="428"/>
      <c r="I27" s="428"/>
      <c r="J27" s="428"/>
      <c r="K27" s="428"/>
      <c r="L27" s="623"/>
      <c r="M27" s="425"/>
      <c r="N27" s="425"/>
      <c r="O27" s="425"/>
      <c r="P27" s="425"/>
      <c r="Q27" s="425"/>
      <c r="R27" s="425"/>
      <c r="S27" s="961"/>
      <c r="T27" s="1400"/>
      <c r="U27" s="1400"/>
      <c r="V27" s="1400"/>
      <c r="W27" s="1400"/>
      <c r="X27" s="1400"/>
      <c r="Y27" s="623"/>
      <c r="Z27" s="431"/>
      <c r="AA27" s="431"/>
      <c r="AB27" s="431"/>
      <c r="AC27" s="431"/>
      <c r="AD27" s="431"/>
      <c r="AE27" s="970">
        <f>SUM(Z27:AD27)</f>
        <v>0</v>
      </c>
      <c r="AF27" s="123"/>
      <c r="AG27" s="123"/>
      <c r="AH27" s="123"/>
      <c r="AI27" s="123"/>
      <c r="AJ27" s="123"/>
      <c r="AK27" s="699"/>
      <c r="AL27" s="123"/>
      <c r="AM27" s="123"/>
      <c r="AN27" s="123"/>
      <c r="AO27" s="123"/>
      <c r="AP27" s="123"/>
      <c r="AQ27" s="699"/>
      <c r="AR27" s="1352"/>
      <c r="AS27" s="1352"/>
      <c r="AT27" s="1352"/>
      <c r="AU27" s="699"/>
      <c r="AV27" s="275"/>
      <c r="AW27" s="275"/>
      <c r="AX27" s="275"/>
      <c r="AY27" s="275"/>
      <c r="AZ27" s="275"/>
      <c r="BA27" s="623"/>
      <c r="BB27" s="428"/>
      <c r="BC27" s="428"/>
      <c r="BD27" s="428"/>
      <c r="BE27" s="428"/>
      <c r="BF27" s="428"/>
      <c r="BG27" s="442"/>
      <c r="BH27" s="428"/>
      <c r="BI27" s="428"/>
      <c r="BJ27" s="428"/>
      <c r="BK27" s="428"/>
      <c r="BL27" s="428"/>
      <c r="BM27" s="995"/>
      <c r="BN27" s="123"/>
      <c r="BO27" s="123"/>
      <c r="BP27" s="123"/>
      <c r="BQ27" s="123"/>
      <c r="BR27" s="780"/>
      <c r="BS27" s="123"/>
      <c r="BT27" s="123"/>
      <c r="BU27" s="123"/>
      <c r="BV27" s="123"/>
      <c r="BW27" s="780"/>
      <c r="BX27" s="100">
        <f t="shared" si="6"/>
        <v>0</v>
      </c>
      <c r="BY27" s="828"/>
    </row>
    <row r="28" spans="1:79" ht="18" x14ac:dyDescent="0.35">
      <c r="A28" s="146" t="s">
        <v>578</v>
      </c>
      <c r="B28" s="147">
        <v>4002</v>
      </c>
      <c r="C28" s="103" t="s">
        <v>579</v>
      </c>
      <c r="D28" s="104" t="s">
        <v>580</v>
      </c>
      <c r="E28" s="155"/>
      <c r="F28" s="437"/>
      <c r="G28" s="437"/>
      <c r="H28" s="428"/>
      <c r="I28" s="428"/>
      <c r="J28" s="428"/>
      <c r="K28" s="428"/>
      <c r="L28" s="623"/>
      <c r="M28" s="425"/>
      <c r="N28" s="425"/>
      <c r="O28" s="425"/>
      <c r="P28" s="425"/>
      <c r="Q28" s="425"/>
      <c r="R28" s="425"/>
      <c r="S28" s="961"/>
      <c r="T28" s="1400"/>
      <c r="U28" s="1400"/>
      <c r="V28" s="1400"/>
      <c r="W28" s="1400"/>
      <c r="X28" s="1400"/>
      <c r="Y28" s="623"/>
      <c r="Z28" s="431"/>
      <c r="AA28" s="431"/>
      <c r="AB28" s="431"/>
      <c r="AC28" s="431"/>
      <c r="AD28" s="431"/>
      <c r="AE28" s="969">
        <f>SUM(Z28:AD28)</f>
        <v>0</v>
      </c>
      <c r="AF28" s="123"/>
      <c r="AG28" s="123"/>
      <c r="AH28" s="123"/>
      <c r="AI28" s="123"/>
      <c r="AJ28" s="123"/>
      <c r="AK28" s="699"/>
      <c r="AL28" s="123"/>
      <c r="AM28" s="123"/>
      <c r="AN28" s="123"/>
      <c r="AO28" s="123"/>
      <c r="AP28" s="123"/>
      <c r="AQ28" s="699"/>
      <c r="AR28" s="1352"/>
      <c r="AS28" s="1352"/>
      <c r="AT28" s="1352"/>
      <c r="AU28" s="699"/>
      <c r="AV28" s="275"/>
      <c r="AW28" s="275"/>
      <c r="AX28" s="275"/>
      <c r="AY28" s="275"/>
      <c r="AZ28" s="275"/>
      <c r="BA28" s="623"/>
      <c r="BB28" s="428"/>
      <c r="BC28" s="428"/>
      <c r="BD28" s="428"/>
      <c r="BE28" s="428"/>
      <c r="BF28" s="428"/>
      <c r="BG28" s="442"/>
      <c r="BH28" s="428"/>
      <c r="BI28" s="428"/>
      <c r="BJ28" s="428"/>
      <c r="BK28" s="428"/>
      <c r="BL28" s="428"/>
      <c r="BM28" s="995"/>
      <c r="BN28" s="123"/>
      <c r="BO28" s="123"/>
      <c r="BP28" s="123"/>
      <c r="BQ28" s="123"/>
      <c r="BR28" s="780"/>
      <c r="BS28" s="123"/>
      <c r="BT28" s="123"/>
      <c r="BU28" s="123"/>
      <c r="BV28" s="123"/>
      <c r="BW28" s="780"/>
      <c r="BX28" s="100">
        <f t="shared" si="6"/>
        <v>0</v>
      </c>
      <c r="BY28" s="828"/>
    </row>
    <row r="29" spans="1:79" ht="18" x14ac:dyDescent="0.35">
      <c r="A29" s="104" t="s">
        <v>386</v>
      </c>
      <c r="B29" s="96">
        <v>4101</v>
      </c>
      <c r="C29" s="103" t="s">
        <v>387</v>
      </c>
      <c r="D29" s="104" t="s">
        <v>552</v>
      </c>
      <c r="E29" s="155"/>
      <c r="F29" s="437">
        <v>2</v>
      </c>
      <c r="G29" s="437"/>
      <c r="H29" s="428"/>
      <c r="I29" s="428"/>
      <c r="J29" s="428">
        <v>3</v>
      </c>
      <c r="K29" s="428">
        <v>6</v>
      </c>
      <c r="L29" s="623">
        <f>SUM(F29:K29)</f>
        <v>11</v>
      </c>
      <c r="M29" s="425"/>
      <c r="N29" s="425"/>
      <c r="O29" s="425"/>
      <c r="P29" s="425"/>
      <c r="Q29" s="425">
        <v>7</v>
      </c>
      <c r="R29" s="425">
        <v>6</v>
      </c>
      <c r="S29" s="961">
        <f>SUM(M29:R29)</f>
        <v>13</v>
      </c>
      <c r="T29" s="1400"/>
      <c r="U29" s="1400"/>
      <c r="V29" s="1400"/>
      <c r="W29" s="1400"/>
      <c r="X29" s="1400"/>
      <c r="Y29" s="623"/>
      <c r="Z29" s="431"/>
      <c r="AA29" s="431"/>
      <c r="AB29" s="431"/>
      <c r="AC29" s="431"/>
      <c r="AD29" s="431"/>
      <c r="AE29" s="969"/>
      <c r="AF29" s="123"/>
      <c r="AG29" s="123"/>
      <c r="AH29" s="123"/>
      <c r="AI29" s="123"/>
      <c r="AJ29" s="123"/>
      <c r="AK29" s="699"/>
      <c r="AL29" s="123"/>
      <c r="AM29" s="123"/>
      <c r="AN29" s="123"/>
      <c r="AO29" s="123"/>
      <c r="AP29" s="123"/>
      <c r="AQ29" s="699"/>
      <c r="AR29" s="1352"/>
      <c r="AS29" s="1352"/>
      <c r="AT29" s="1352"/>
      <c r="AU29" s="699"/>
      <c r="AV29" s="275"/>
      <c r="AW29" s="275"/>
      <c r="AX29" s="275"/>
      <c r="AY29" s="275"/>
      <c r="AZ29" s="275"/>
      <c r="BA29" s="623">
        <f>SUM(AV29:AZ29)</f>
        <v>0</v>
      </c>
      <c r="BB29" s="428"/>
      <c r="BC29" s="428"/>
      <c r="BD29" s="428"/>
      <c r="BE29" s="428"/>
      <c r="BF29" s="428"/>
      <c r="BG29" s="442"/>
      <c r="BH29" s="428"/>
      <c r="BI29" s="428"/>
      <c r="BJ29" s="428"/>
      <c r="BK29" s="428"/>
      <c r="BL29" s="428"/>
      <c r="BM29" s="995"/>
      <c r="BN29" s="123"/>
      <c r="BO29" s="123"/>
      <c r="BP29" s="123"/>
      <c r="BQ29" s="123"/>
      <c r="BR29" s="780"/>
      <c r="BS29" s="123"/>
      <c r="BT29" s="123"/>
      <c r="BU29" s="123"/>
      <c r="BV29" s="123"/>
      <c r="BW29" s="780"/>
      <c r="BX29" s="100">
        <f t="shared" si="6"/>
        <v>24</v>
      </c>
      <c r="BY29" s="828" t="s">
        <v>532</v>
      </c>
    </row>
    <row r="30" spans="1:79" ht="18" x14ac:dyDescent="0.35">
      <c r="A30" s="51" t="s">
        <v>184</v>
      </c>
      <c r="B30" s="96">
        <v>2997</v>
      </c>
      <c r="C30" s="91" t="s">
        <v>185</v>
      </c>
      <c r="D30" s="104" t="s">
        <v>345</v>
      </c>
      <c r="E30" s="155"/>
      <c r="F30" s="437"/>
      <c r="G30" s="437"/>
      <c r="H30" s="428"/>
      <c r="I30" s="428"/>
      <c r="J30" s="428"/>
      <c r="K30" s="428"/>
      <c r="L30" s="623"/>
      <c r="M30" s="425"/>
      <c r="N30" s="425"/>
      <c r="O30" s="425"/>
      <c r="P30" s="425"/>
      <c r="Q30" s="425"/>
      <c r="R30" s="425"/>
      <c r="S30" s="961"/>
      <c r="T30" s="1400"/>
      <c r="U30" s="1400"/>
      <c r="V30" s="1400"/>
      <c r="W30" s="1400"/>
      <c r="X30" s="1400"/>
      <c r="Y30" s="623"/>
      <c r="Z30" s="431"/>
      <c r="AA30" s="431"/>
      <c r="AB30" s="431"/>
      <c r="AC30" s="431"/>
      <c r="AD30" s="431"/>
      <c r="AE30" s="969"/>
      <c r="AF30" s="123"/>
      <c r="AG30" s="123"/>
      <c r="AH30" s="123"/>
      <c r="AI30" s="123"/>
      <c r="AJ30" s="123"/>
      <c r="AK30" s="699"/>
      <c r="AL30" s="123"/>
      <c r="AM30" s="123"/>
      <c r="AN30" s="123"/>
      <c r="AO30" s="123"/>
      <c r="AP30" s="123"/>
      <c r="AQ30" s="699"/>
      <c r="AR30" s="1352"/>
      <c r="AS30" s="1352"/>
      <c r="AT30" s="1352"/>
      <c r="AU30" s="699"/>
      <c r="AV30" s="275"/>
      <c r="AW30" s="275"/>
      <c r="AX30" s="275"/>
      <c r="AY30" s="275"/>
      <c r="AZ30" s="275"/>
      <c r="BA30" s="623">
        <f>SUM(AV30:AZ30)</f>
        <v>0</v>
      </c>
      <c r="BB30" s="428"/>
      <c r="BC30" s="428"/>
      <c r="BD30" s="428"/>
      <c r="BE30" s="428"/>
      <c r="BF30" s="428"/>
      <c r="BG30" s="442"/>
      <c r="BH30" s="428"/>
      <c r="BI30" s="428"/>
      <c r="BJ30" s="428"/>
      <c r="BK30" s="428"/>
      <c r="BL30" s="428"/>
      <c r="BM30" s="995"/>
      <c r="BN30" s="123"/>
      <c r="BO30" s="123"/>
      <c r="BP30" s="123"/>
      <c r="BQ30" s="123"/>
      <c r="BR30" s="780"/>
      <c r="BS30" s="123"/>
      <c r="BT30" s="123"/>
      <c r="BU30" s="123"/>
      <c r="BV30" s="123"/>
      <c r="BW30" s="780"/>
      <c r="BX30" s="100">
        <f t="shared" si="6"/>
        <v>0</v>
      </c>
      <c r="BY30" s="828"/>
    </row>
    <row r="31" spans="1:79" ht="18" x14ac:dyDescent="0.35">
      <c r="A31" s="64" t="s">
        <v>633</v>
      </c>
      <c r="B31" s="147">
        <v>2951</v>
      </c>
      <c r="C31" s="103" t="s">
        <v>41</v>
      </c>
      <c r="D31" s="104" t="s">
        <v>551</v>
      </c>
      <c r="E31" s="155"/>
      <c r="F31" s="437"/>
      <c r="G31" s="437"/>
      <c r="H31" s="428"/>
      <c r="I31" s="428"/>
      <c r="J31" s="428">
        <v>2</v>
      </c>
      <c r="K31" s="428">
        <v>4</v>
      </c>
      <c r="L31" s="623">
        <f>SUM(F31:K31)</f>
        <v>6</v>
      </c>
      <c r="M31" s="425"/>
      <c r="N31" s="425"/>
      <c r="O31" s="425"/>
      <c r="P31" s="425"/>
      <c r="Q31" s="425">
        <v>2</v>
      </c>
      <c r="R31" s="425">
        <v>3</v>
      </c>
      <c r="S31" s="961">
        <f>SUM(M31:R31)</f>
        <v>5</v>
      </c>
      <c r="T31" s="1400"/>
      <c r="U31" s="1400"/>
      <c r="V31" s="1400"/>
      <c r="W31" s="1400"/>
      <c r="X31" s="1400"/>
      <c r="Y31" s="623"/>
      <c r="Z31" s="431"/>
      <c r="AA31" s="431"/>
      <c r="AB31" s="431"/>
      <c r="AC31" s="431"/>
      <c r="AD31" s="431"/>
      <c r="AE31" s="969">
        <f>SUM(Z31:AD31)</f>
        <v>0</v>
      </c>
      <c r="AF31" s="123"/>
      <c r="AG31" s="123"/>
      <c r="AH31" s="123"/>
      <c r="AI31" s="123"/>
      <c r="AJ31" s="123"/>
      <c r="AK31" s="699"/>
      <c r="AL31" s="123"/>
      <c r="AM31" s="123"/>
      <c r="AN31" s="123"/>
      <c r="AO31" s="123"/>
      <c r="AP31" s="123"/>
      <c r="AQ31" s="699"/>
      <c r="AR31" s="1442"/>
      <c r="AS31" s="1442"/>
      <c r="AT31" s="1442"/>
      <c r="AU31" s="699"/>
      <c r="AV31" s="275"/>
      <c r="AW31" s="275"/>
      <c r="AX31" s="275"/>
      <c r="AY31" s="275"/>
      <c r="AZ31" s="275"/>
      <c r="BA31" s="624"/>
      <c r="BB31" s="428"/>
      <c r="BC31" s="428"/>
      <c r="BD31" s="428"/>
      <c r="BE31" s="428">
        <v>2</v>
      </c>
      <c r="BF31" s="428">
        <v>1</v>
      </c>
      <c r="BG31" s="995">
        <f>SUM(BB31:BF31)</f>
        <v>3</v>
      </c>
      <c r="BH31" s="428"/>
      <c r="BI31" s="428"/>
      <c r="BJ31" s="428"/>
      <c r="BK31" s="428">
        <v>3</v>
      </c>
      <c r="BL31" s="428">
        <v>1</v>
      </c>
      <c r="BM31" s="995">
        <f>SUM(BH31:BL31)</f>
        <v>4</v>
      </c>
      <c r="BN31" s="123"/>
      <c r="BO31" s="123"/>
      <c r="BP31" s="123"/>
      <c r="BQ31" s="123"/>
      <c r="BR31" s="780"/>
      <c r="BS31" s="123"/>
      <c r="BT31" s="123"/>
      <c r="BU31" s="123"/>
      <c r="BV31" s="123"/>
      <c r="BW31" s="780"/>
      <c r="BX31" s="100">
        <f t="shared" si="6"/>
        <v>18</v>
      </c>
      <c r="BY31" s="1011">
        <v>6</v>
      </c>
    </row>
    <row r="32" spans="1:79" ht="18" x14ac:dyDescent="0.35">
      <c r="A32" s="84"/>
      <c r="B32" s="84"/>
      <c r="C32" s="84" t="s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4"/>
      <c r="BY32" s="86"/>
    </row>
    <row r="33" spans="1:77" ht="18" x14ac:dyDescent="0.35">
      <c r="A33" s="47" t="s">
        <v>314</v>
      </c>
      <c r="B33" s="85"/>
      <c r="C33" s="85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4"/>
      <c r="BY33" s="86"/>
    </row>
    <row r="34" spans="1:77" ht="18" x14ac:dyDescent="0.35">
      <c r="A34" s="84" t="s">
        <v>278</v>
      </c>
      <c r="B34" s="85"/>
      <c r="C34" s="85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4"/>
      <c r="BY34" s="86"/>
    </row>
    <row r="35" spans="1:77" ht="18" x14ac:dyDescent="0.35">
      <c r="A35" s="84"/>
      <c r="B35" s="85"/>
      <c r="C35" s="85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4"/>
      <c r="BY35" s="86"/>
    </row>
  </sheetData>
  <sortState xmlns:xlrd2="http://schemas.microsoft.com/office/spreadsheetml/2017/richdata2" ref="CB9:CB15">
    <sortCondition descending="1" ref="CB9:CB15"/>
  </sortState>
  <mergeCells count="12">
    <mergeCell ref="BS5:BW5"/>
    <mergeCell ref="BN5:BR5"/>
    <mergeCell ref="AF5:AJ5"/>
    <mergeCell ref="F5:K5"/>
    <mergeCell ref="Z5:AD5"/>
    <mergeCell ref="AV5:AY5"/>
    <mergeCell ref="BB5:BF5"/>
    <mergeCell ref="T5:X5"/>
    <mergeCell ref="BH5:BM5"/>
    <mergeCell ref="M5:R5"/>
    <mergeCell ref="AR5:AU5"/>
    <mergeCell ref="AL5:AQ5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CFF91-731D-4FC0-B559-93987FF83146}">
  <dimension ref="A1:DJ29"/>
  <sheetViews>
    <sheetView zoomScale="90" zoomScaleNormal="90" workbookViewId="0">
      <pane xSplit="1" topLeftCell="B1" activePane="topRight" state="frozen"/>
      <selection activeCell="BS17" sqref="BS17"/>
      <selection pane="topRight" activeCell="DK30" sqref="DK30"/>
    </sheetView>
  </sheetViews>
  <sheetFormatPr defaultRowHeight="12.75" x14ac:dyDescent="0.2"/>
  <cols>
    <col min="1" max="1" width="32.42578125" customWidth="1"/>
    <col min="3" max="3" width="22.85546875" customWidth="1"/>
    <col min="5" max="5" width="2.85546875" customWidth="1"/>
    <col min="6" max="111" width="4.7109375" customWidth="1"/>
    <col min="112" max="112" width="6.28515625" customWidth="1"/>
    <col min="113" max="113" width="9.85546875" customWidth="1"/>
  </cols>
  <sheetData>
    <row r="1" spans="1:114" ht="23.25" x14ac:dyDescent="0.35">
      <c r="A1" s="349" t="s">
        <v>625</v>
      </c>
    </row>
    <row r="2" spans="1:114" ht="20.25" x14ac:dyDescent="0.3">
      <c r="A2" s="352" t="s">
        <v>380</v>
      </c>
    </row>
    <row r="6" spans="1:114" ht="18" x14ac:dyDescent="0.35">
      <c r="A6" s="83"/>
      <c r="B6" s="83"/>
      <c r="C6" s="83"/>
      <c r="D6" s="83"/>
      <c r="E6" s="83"/>
      <c r="F6" s="1663" t="s">
        <v>259</v>
      </c>
      <c r="G6" s="1664"/>
      <c r="H6" s="1664"/>
      <c r="I6" s="1664"/>
      <c r="J6" s="1664"/>
      <c r="K6" s="1664"/>
      <c r="L6" s="1664"/>
      <c r="M6" s="1664"/>
      <c r="N6" s="1680"/>
      <c r="O6" s="582"/>
      <c r="P6" s="1663" t="s">
        <v>259</v>
      </c>
      <c r="Q6" s="1664"/>
      <c r="R6" s="1664"/>
      <c r="S6" s="1664"/>
      <c r="T6" s="1664"/>
      <c r="U6" s="1664"/>
      <c r="V6" s="1664"/>
      <c r="W6" s="1664"/>
      <c r="X6" s="1664"/>
      <c r="Y6" s="1680"/>
      <c r="Z6" s="582"/>
      <c r="AA6" s="1679" t="s">
        <v>577</v>
      </c>
      <c r="AB6" s="1679"/>
      <c r="AC6" s="1679"/>
      <c r="AD6" s="1679"/>
      <c r="AE6" s="1679"/>
      <c r="AF6" s="1679"/>
      <c r="AG6" s="1679"/>
      <c r="AH6" s="1679"/>
      <c r="AI6" s="1679"/>
      <c r="AJ6" s="1679"/>
      <c r="AK6" s="1679"/>
      <c r="AL6" s="1684"/>
      <c r="AM6" s="1681" t="s">
        <v>627</v>
      </c>
      <c r="AN6" s="1682"/>
      <c r="AO6" s="1682"/>
      <c r="AP6" s="1682"/>
      <c r="AQ6" s="1682"/>
      <c r="AR6" s="1682"/>
      <c r="AS6" s="1682"/>
      <c r="AT6" s="900"/>
      <c r="AU6" s="1683" t="s">
        <v>227</v>
      </c>
      <c r="AV6" s="1674"/>
      <c r="AW6" s="1674"/>
      <c r="AX6" s="1674"/>
      <c r="AY6" s="1674"/>
      <c r="AZ6" s="1674"/>
      <c r="BA6" s="1674"/>
      <c r="BB6" s="695"/>
      <c r="BC6" s="1666" t="s">
        <v>227</v>
      </c>
      <c r="BD6" s="1667"/>
      <c r="BE6" s="1667"/>
      <c r="BF6" s="1667"/>
      <c r="BG6" s="1667"/>
      <c r="BH6" s="1667"/>
      <c r="BI6" s="1668"/>
      <c r="BJ6" s="694"/>
      <c r="BK6" s="1669" t="s">
        <v>172</v>
      </c>
      <c r="BL6" s="1670"/>
      <c r="BM6" s="1670"/>
      <c r="BN6" s="1670"/>
      <c r="BO6" s="1670"/>
      <c r="BP6" s="1670"/>
      <c r="BQ6" s="1670"/>
      <c r="BR6" s="1670"/>
      <c r="BS6" s="1670"/>
      <c r="BT6" s="1672" t="s">
        <v>257</v>
      </c>
      <c r="BU6" s="1653"/>
      <c r="BV6" s="1653"/>
      <c r="BW6" s="1653"/>
      <c r="BX6" s="1653"/>
      <c r="BY6" s="1653"/>
      <c r="BZ6" s="1653"/>
      <c r="CA6" s="1653"/>
      <c r="CB6" s="1653"/>
      <c r="CC6" s="1653"/>
      <c r="CD6" s="1653" t="s">
        <v>257</v>
      </c>
      <c r="CE6" s="1653"/>
      <c r="CF6" s="1653"/>
      <c r="CG6" s="1653"/>
      <c r="CH6" s="1653"/>
      <c r="CI6" s="1653"/>
      <c r="CJ6" s="1653"/>
      <c r="CK6" s="1653"/>
      <c r="CL6" s="1653"/>
      <c r="CM6" s="1671"/>
      <c r="CN6" s="1657" t="s">
        <v>2</v>
      </c>
      <c r="CO6" s="1658"/>
      <c r="CP6" s="1659"/>
      <c r="CQ6" s="443"/>
      <c r="CR6" s="1683" t="s">
        <v>226</v>
      </c>
      <c r="CS6" s="1674"/>
      <c r="CT6" s="1674"/>
      <c r="CU6" s="1674"/>
      <c r="CV6" s="1674"/>
      <c r="CW6" s="1674"/>
      <c r="CX6" s="1674"/>
      <c r="CY6" s="1674"/>
      <c r="CZ6" s="1651" t="s">
        <v>226</v>
      </c>
      <c r="DA6" s="1651"/>
      <c r="DB6" s="1651"/>
      <c r="DC6" s="1651"/>
      <c r="DD6" s="1651"/>
      <c r="DE6" s="1651"/>
      <c r="DF6" s="1651"/>
      <c r="DG6" s="1651"/>
      <c r="DH6" s="84"/>
      <c r="DI6" s="86"/>
    </row>
    <row r="7" spans="1:114" ht="158.25" customHeight="1" x14ac:dyDescent="0.35">
      <c r="A7" s="83" t="s">
        <v>16</v>
      </c>
      <c r="B7" s="83" t="s">
        <v>17</v>
      </c>
      <c r="C7" s="83" t="s">
        <v>157</v>
      </c>
      <c r="D7" s="83" t="s">
        <v>201</v>
      </c>
      <c r="E7" s="83"/>
      <c r="F7" s="434" t="s">
        <v>80</v>
      </c>
      <c r="G7" s="435" t="s">
        <v>137</v>
      </c>
      <c r="H7" s="435" t="s">
        <v>78</v>
      </c>
      <c r="I7" s="435" t="s">
        <v>57</v>
      </c>
      <c r="J7" s="435" t="s">
        <v>131</v>
      </c>
      <c r="K7" s="435" t="s">
        <v>255</v>
      </c>
      <c r="L7" s="435" t="s">
        <v>102</v>
      </c>
      <c r="M7" s="435" t="s">
        <v>129</v>
      </c>
      <c r="N7" s="435" t="s">
        <v>63</v>
      </c>
      <c r="O7" s="709" t="s">
        <v>304</v>
      </c>
      <c r="P7" s="592" t="s">
        <v>80</v>
      </c>
      <c r="Q7" s="593" t="s">
        <v>137</v>
      </c>
      <c r="R7" s="593" t="s">
        <v>78</v>
      </c>
      <c r="S7" s="593" t="s">
        <v>57</v>
      </c>
      <c r="T7" s="593" t="s">
        <v>131</v>
      </c>
      <c r="U7" s="593" t="s">
        <v>255</v>
      </c>
      <c r="V7" s="593" t="s">
        <v>102</v>
      </c>
      <c r="W7" s="593" t="s">
        <v>129</v>
      </c>
      <c r="X7" s="593" t="s">
        <v>63</v>
      </c>
      <c r="Y7" s="593" t="s">
        <v>63</v>
      </c>
      <c r="Z7" s="709" t="s">
        <v>304</v>
      </c>
      <c r="AA7" s="1395" t="s">
        <v>99</v>
      </c>
      <c r="AB7" s="1395" t="s">
        <v>137</v>
      </c>
      <c r="AC7" s="1395" t="s">
        <v>718</v>
      </c>
      <c r="AD7" s="1395" t="s">
        <v>57</v>
      </c>
      <c r="AE7" s="1395" t="s">
        <v>63</v>
      </c>
      <c r="AF7" s="1390" t="s">
        <v>281</v>
      </c>
      <c r="AG7" s="1391" t="s">
        <v>71</v>
      </c>
      <c r="AH7" s="1392" t="s">
        <v>282</v>
      </c>
      <c r="AI7" s="1390" t="s">
        <v>281</v>
      </c>
      <c r="AJ7" s="1391" t="s">
        <v>71</v>
      </c>
      <c r="AK7" s="1392" t="s">
        <v>282</v>
      </c>
      <c r="AL7" s="709" t="s">
        <v>304</v>
      </c>
      <c r="AM7" s="438" t="s">
        <v>80</v>
      </c>
      <c r="AN7" s="438" t="s">
        <v>57</v>
      </c>
      <c r="AO7" s="438" t="s">
        <v>131</v>
      </c>
      <c r="AP7" s="438" t="s">
        <v>240</v>
      </c>
      <c r="AQ7" s="438" t="s">
        <v>78</v>
      </c>
      <c r="AR7" s="438" t="s">
        <v>63</v>
      </c>
      <c r="AS7" s="438" t="s">
        <v>137</v>
      </c>
      <c r="AT7" s="709" t="s">
        <v>304</v>
      </c>
      <c r="AU7" s="353" t="s">
        <v>99</v>
      </c>
      <c r="AV7" s="353" t="s">
        <v>114</v>
      </c>
      <c r="AW7" s="355" t="s">
        <v>57</v>
      </c>
      <c r="AX7" s="355" t="s">
        <v>131</v>
      </c>
      <c r="AY7" s="355" t="s">
        <v>120</v>
      </c>
      <c r="AZ7" s="355" t="s">
        <v>102</v>
      </c>
      <c r="BA7" s="353" t="s">
        <v>63</v>
      </c>
      <c r="BB7" s="709" t="s">
        <v>304</v>
      </c>
      <c r="BC7" s="594" t="s">
        <v>99</v>
      </c>
      <c r="BD7" s="595" t="s">
        <v>114</v>
      </c>
      <c r="BE7" s="595" t="s">
        <v>57</v>
      </c>
      <c r="BF7" s="355" t="s">
        <v>131</v>
      </c>
      <c r="BG7" s="722" t="s">
        <v>120</v>
      </c>
      <c r="BH7" s="722" t="s">
        <v>102</v>
      </c>
      <c r="BI7" s="595" t="s">
        <v>63</v>
      </c>
      <c r="BJ7" s="709" t="s">
        <v>304</v>
      </c>
      <c r="BK7" s="354" t="s">
        <v>99</v>
      </c>
      <c r="BL7" s="354" t="s">
        <v>114</v>
      </c>
      <c r="BM7" s="354" t="s">
        <v>57</v>
      </c>
      <c r="BN7" s="354" t="s">
        <v>206</v>
      </c>
      <c r="BO7" s="354" t="s">
        <v>63</v>
      </c>
      <c r="BP7" s="354" t="s">
        <v>514</v>
      </c>
      <c r="BQ7" s="354" t="s">
        <v>102</v>
      </c>
      <c r="BR7" s="354" t="s">
        <v>255</v>
      </c>
      <c r="BS7" s="709" t="s">
        <v>304</v>
      </c>
      <c r="BT7" s="434" t="s">
        <v>80</v>
      </c>
      <c r="BU7" s="435" t="s">
        <v>137</v>
      </c>
      <c r="BV7" s="435" t="s">
        <v>78</v>
      </c>
      <c r="BW7" s="435" t="s">
        <v>57</v>
      </c>
      <c r="BX7" s="435" t="s">
        <v>131</v>
      </c>
      <c r="BY7" s="435" t="s">
        <v>255</v>
      </c>
      <c r="BZ7" s="435" t="s">
        <v>102</v>
      </c>
      <c r="CA7" s="435" t="s">
        <v>129</v>
      </c>
      <c r="CB7" s="593" t="s">
        <v>63</v>
      </c>
      <c r="CC7" s="709" t="s">
        <v>304</v>
      </c>
      <c r="CD7" s="434" t="s">
        <v>80</v>
      </c>
      <c r="CE7" s="435" t="s">
        <v>137</v>
      </c>
      <c r="CF7" s="435" t="s">
        <v>78</v>
      </c>
      <c r="CG7" s="435" t="s">
        <v>57</v>
      </c>
      <c r="CH7" s="435" t="s">
        <v>131</v>
      </c>
      <c r="CI7" s="435" t="s">
        <v>255</v>
      </c>
      <c r="CJ7" s="435" t="s">
        <v>102</v>
      </c>
      <c r="CK7" s="435" t="s">
        <v>129</v>
      </c>
      <c r="CL7" s="593" t="s">
        <v>63</v>
      </c>
      <c r="CM7" s="709" t="s">
        <v>304</v>
      </c>
      <c r="CN7" s="440" t="s">
        <v>137</v>
      </c>
      <c r="CO7" s="440" t="s">
        <v>78</v>
      </c>
      <c r="CP7" s="440" t="s">
        <v>99</v>
      </c>
      <c r="CQ7" s="709" t="s">
        <v>304</v>
      </c>
      <c r="CR7" s="355" t="s">
        <v>99</v>
      </c>
      <c r="CS7" s="355" t="s">
        <v>137</v>
      </c>
      <c r="CT7" s="355" t="s">
        <v>57</v>
      </c>
      <c r="CU7" s="355" t="s">
        <v>514</v>
      </c>
      <c r="CV7" s="355" t="s">
        <v>240</v>
      </c>
      <c r="CW7" s="355" t="s">
        <v>102</v>
      </c>
      <c r="CX7" s="355" t="s">
        <v>63</v>
      </c>
      <c r="CY7" s="769" t="s">
        <v>304</v>
      </c>
      <c r="CZ7" s="355" t="s">
        <v>99</v>
      </c>
      <c r="DA7" s="722" t="s">
        <v>137</v>
      </c>
      <c r="DB7" s="722" t="s">
        <v>57</v>
      </c>
      <c r="DC7" s="355" t="s">
        <v>514</v>
      </c>
      <c r="DD7" s="722" t="s">
        <v>240</v>
      </c>
      <c r="DE7" s="722" t="s">
        <v>102</v>
      </c>
      <c r="DF7" s="722" t="s">
        <v>63</v>
      </c>
      <c r="DG7" s="769" t="s">
        <v>304</v>
      </c>
      <c r="DH7" s="95" t="s">
        <v>20</v>
      </c>
      <c r="DI7" s="86"/>
    </row>
    <row r="8" spans="1:114" ht="18" x14ac:dyDescent="0.35">
      <c r="A8" s="83"/>
      <c r="B8" s="83"/>
      <c r="C8" s="83"/>
      <c r="D8" s="83"/>
      <c r="E8" s="83"/>
      <c r="F8" s="427"/>
      <c r="G8" s="427"/>
      <c r="H8" s="427"/>
      <c r="I8" s="427"/>
      <c r="J8" s="427"/>
      <c r="K8" s="427"/>
      <c r="L8" s="427"/>
      <c r="M8" s="427"/>
      <c r="N8" s="427"/>
      <c r="O8" s="623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623"/>
      <c r="AA8" s="1336"/>
      <c r="AB8" s="1336"/>
      <c r="AC8" s="1336"/>
      <c r="AD8" s="1336"/>
      <c r="AE8" s="1336"/>
      <c r="AF8" s="1336"/>
      <c r="AG8" s="1336"/>
      <c r="AH8" s="1336"/>
      <c r="AI8" s="1336"/>
      <c r="AJ8" s="1336"/>
      <c r="AK8" s="1336"/>
      <c r="AL8" s="623"/>
      <c r="AM8" s="430"/>
      <c r="AN8" s="430"/>
      <c r="AO8" s="430"/>
      <c r="AP8" s="430"/>
      <c r="AQ8" s="430"/>
      <c r="AR8" s="430"/>
      <c r="AS8" s="430"/>
      <c r="AT8" s="973"/>
      <c r="AU8" s="311"/>
      <c r="AV8" s="311"/>
      <c r="AW8" s="311"/>
      <c r="AX8" s="311"/>
      <c r="AY8" s="311"/>
      <c r="AZ8" s="311"/>
      <c r="BA8" s="311"/>
      <c r="BB8" s="698"/>
      <c r="BC8" s="311"/>
      <c r="BD8" s="311"/>
      <c r="BE8" s="311"/>
      <c r="BF8" s="311"/>
      <c r="BG8" s="311"/>
      <c r="BH8" s="311"/>
      <c r="BI8" s="311"/>
      <c r="BJ8" s="698"/>
      <c r="BK8" s="439"/>
      <c r="BL8" s="439"/>
      <c r="BM8" s="439"/>
      <c r="BN8" s="439"/>
      <c r="BO8" s="439"/>
      <c r="BP8" s="439"/>
      <c r="BQ8" s="439"/>
      <c r="BR8" s="439"/>
      <c r="BS8" s="895"/>
      <c r="BT8" s="427"/>
      <c r="BU8" s="427"/>
      <c r="BV8" s="427"/>
      <c r="BW8" s="427"/>
      <c r="BX8" s="427"/>
      <c r="BY8" s="427"/>
      <c r="BZ8" s="427"/>
      <c r="CA8" s="427"/>
      <c r="CB8" s="427"/>
      <c r="CC8" s="732"/>
      <c r="CD8" s="921"/>
      <c r="CE8" s="921"/>
      <c r="CF8" s="921"/>
      <c r="CG8" s="921"/>
      <c r="CH8" s="921"/>
      <c r="CI8" s="921"/>
      <c r="CJ8" s="921"/>
      <c r="CK8" s="921"/>
      <c r="CL8" s="921"/>
      <c r="CM8" s="623"/>
      <c r="CN8" s="441"/>
      <c r="CO8" s="441"/>
      <c r="CP8" s="441"/>
      <c r="CQ8" s="946"/>
      <c r="CR8" s="122"/>
      <c r="CS8" s="122"/>
      <c r="CT8" s="122"/>
      <c r="CU8" s="122"/>
      <c r="CV8" s="122"/>
      <c r="CW8" s="122"/>
      <c r="CX8" s="122"/>
      <c r="CY8" s="777"/>
      <c r="CZ8" s="122"/>
      <c r="DA8" s="122"/>
      <c r="DB8" s="122"/>
      <c r="DC8" s="122"/>
      <c r="DD8" s="122"/>
      <c r="DE8" s="122"/>
      <c r="DF8" s="122"/>
      <c r="DG8" s="777"/>
      <c r="DH8" s="733"/>
      <c r="DI8" s="50" t="s">
        <v>424</v>
      </c>
    </row>
    <row r="9" spans="1:114" ht="18" x14ac:dyDescent="0.35">
      <c r="A9" s="51"/>
      <c r="B9" s="58"/>
      <c r="C9" s="71"/>
      <c r="D9" s="71"/>
      <c r="E9" s="237"/>
      <c r="F9" s="428"/>
      <c r="G9" s="428"/>
      <c r="H9" s="428"/>
      <c r="I9" s="428"/>
      <c r="J9" s="428"/>
      <c r="K9" s="428"/>
      <c r="L9" s="428"/>
      <c r="M9" s="428"/>
      <c r="N9" s="428"/>
      <c r="O9" s="623">
        <f>SUM(F9:N9)</f>
        <v>0</v>
      </c>
      <c r="P9" s="428"/>
      <c r="Q9" s="428"/>
      <c r="R9" s="428"/>
      <c r="S9" s="428"/>
      <c r="T9" s="428"/>
      <c r="U9" s="428"/>
      <c r="V9" s="428"/>
      <c r="W9" s="428"/>
      <c r="X9" s="428"/>
      <c r="Y9" s="428"/>
      <c r="Z9" s="623">
        <f>SUM(P9:Y9)</f>
        <v>0</v>
      </c>
      <c r="AA9" s="1339"/>
      <c r="AB9" s="1339"/>
      <c r="AC9" s="1339"/>
      <c r="AD9" s="1339"/>
      <c r="AE9" s="1339"/>
      <c r="AF9" s="1339"/>
      <c r="AG9" s="1339"/>
      <c r="AH9" s="1339"/>
      <c r="AI9" s="1339"/>
      <c r="AJ9" s="1339"/>
      <c r="AK9" s="1339"/>
      <c r="AL9" s="623"/>
      <c r="AM9" s="431"/>
      <c r="AN9" s="431"/>
      <c r="AO9" s="431"/>
      <c r="AP9" s="431"/>
      <c r="AQ9" s="431"/>
      <c r="AR9" s="431"/>
      <c r="AS9" s="431"/>
      <c r="AT9" s="970"/>
      <c r="AU9" s="123"/>
      <c r="AV9" s="123"/>
      <c r="AW9" s="123"/>
      <c r="AX9" s="123"/>
      <c r="AY9" s="123"/>
      <c r="AZ9" s="123"/>
      <c r="BA9" s="123"/>
      <c r="BB9" s="710">
        <f>SUM(AU9:BA9)</f>
        <v>0</v>
      </c>
      <c r="BC9" s="123"/>
      <c r="BD9" s="123"/>
      <c r="BE9" s="123"/>
      <c r="BF9" s="123"/>
      <c r="BG9" s="123"/>
      <c r="BH9" s="123"/>
      <c r="BI9" s="123"/>
      <c r="BJ9" s="710">
        <f>SUM(BC9:BI9)</f>
        <v>0</v>
      </c>
      <c r="BK9" s="275"/>
      <c r="BL9" s="275"/>
      <c r="BM9" s="275"/>
      <c r="BN9" s="275"/>
      <c r="BO9" s="275"/>
      <c r="BP9" s="275"/>
      <c r="BQ9" s="275"/>
      <c r="BR9" s="275"/>
      <c r="BS9" s="623"/>
      <c r="BT9" s="428"/>
      <c r="BU9" s="428"/>
      <c r="BV9" s="428"/>
      <c r="BW9" s="428"/>
      <c r="BX9" s="428"/>
      <c r="BY9" s="428"/>
      <c r="BZ9" s="428"/>
      <c r="CA9" s="428"/>
      <c r="CB9" s="428"/>
      <c r="CC9" s="732">
        <f>SUM(BT9:CA9)</f>
        <v>0</v>
      </c>
      <c r="CD9" s="427"/>
      <c r="CE9" s="427"/>
      <c r="CF9" s="427"/>
      <c r="CG9" s="427"/>
      <c r="CH9" s="427"/>
      <c r="CI9" s="427"/>
      <c r="CJ9" s="427"/>
      <c r="CK9" s="427"/>
      <c r="CL9" s="427"/>
      <c r="CM9" s="623"/>
      <c r="CN9" s="442"/>
      <c r="CO9" s="442"/>
      <c r="CP9" s="442"/>
      <c r="CQ9" s="928"/>
      <c r="CR9" s="123"/>
      <c r="CS9" s="123"/>
      <c r="CT9" s="123"/>
      <c r="CU9" s="123"/>
      <c r="CV9" s="123"/>
      <c r="CW9" s="123"/>
      <c r="CX9" s="123"/>
      <c r="CY9" s="778">
        <f>SUM(CR9:CX9)</f>
        <v>0</v>
      </c>
      <c r="CZ9" s="123"/>
      <c r="DA9" s="123"/>
      <c r="DB9" s="123"/>
      <c r="DC9" s="123"/>
      <c r="DD9" s="123"/>
      <c r="DE9" s="123"/>
      <c r="DF9" s="123"/>
      <c r="DG9" s="778">
        <f>SUM(CZ9:DF9)</f>
        <v>0</v>
      </c>
      <c r="DH9" s="100">
        <f t="shared" ref="DH9:DH11" si="0">SUM(O9,Z9,BS9,CC9,CM9,CQ9,CY9,DG9,AL9,AT9,BB9,BJ9)</f>
        <v>0</v>
      </c>
      <c r="DI9" s="996"/>
    </row>
    <row r="10" spans="1:114" ht="18" x14ac:dyDescent="0.35">
      <c r="A10" s="51"/>
      <c r="B10" s="58"/>
      <c r="C10" s="51"/>
      <c r="D10" s="71"/>
      <c r="E10" s="174"/>
      <c r="F10" s="428"/>
      <c r="G10" s="428"/>
      <c r="H10" s="428"/>
      <c r="I10" s="428"/>
      <c r="J10" s="428"/>
      <c r="K10" s="428"/>
      <c r="L10" s="428"/>
      <c r="M10" s="428"/>
      <c r="N10" s="428"/>
      <c r="O10" s="623">
        <f>SUM(F10:N10)</f>
        <v>0</v>
      </c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623">
        <f>SUM(P10:Y10)</f>
        <v>0</v>
      </c>
      <c r="AA10" s="1339"/>
      <c r="AB10" s="1339"/>
      <c r="AC10" s="1339"/>
      <c r="AD10" s="1339"/>
      <c r="AE10" s="1339"/>
      <c r="AF10" s="1339"/>
      <c r="AG10" s="1339"/>
      <c r="AH10" s="1339"/>
      <c r="AI10" s="1339"/>
      <c r="AJ10" s="1339"/>
      <c r="AK10" s="1339"/>
      <c r="AL10" s="623"/>
      <c r="AM10" s="431"/>
      <c r="AN10" s="431"/>
      <c r="AO10" s="431"/>
      <c r="AP10" s="431"/>
      <c r="AQ10" s="431"/>
      <c r="AR10" s="431"/>
      <c r="AS10" s="431"/>
      <c r="AT10" s="970"/>
      <c r="AU10" s="123"/>
      <c r="AV10" s="123"/>
      <c r="AW10" s="123"/>
      <c r="AX10" s="123"/>
      <c r="AY10" s="123"/>
      <c r="AZ10" s="123"/>
      <c r="BA10" s="123"/>
      <c r="BB10" s="710"/>
      <c r="BC10" s="123"/>
      <c r="BD10" s="123"/>
      <c r="BE10" s="123"/>
      <c r="BF10" s="123"/>
      <c r="BG10" s="123"/>
      <c r="BH10" s="123"/>
      <c r="BI10" s="123"/>
      <c r="BJ10" s="710"/>
      <c r="BK10" s="275"/>
      <c r="BL10" s="275"/>
      <c r="BM10" s="275"/>
      <c r="BN10" s="275"/>
      <c r="BO10" s="275"/>
      <c r="BP10" s="275"/>
      <c r="BQ10" s="275"/>
      <c r="BR10" s="275"/>
      <c r="BS10" s="623">
        <f>SUM(BK10:BR10)</f>
        <v>0</v>
      </c>
      <c r="BT10" s="428"/>
      <c r="BU10" s="428"/>
      <c r="BV10" s="428"/>
      <c r="BW10" s="428"/>
      <c r="BX10" s="428"/>
      <c r="BY10" s="428"/>
      <c r="BZ10" s="428"/>
      <c r="CA10" s="428"/>
      <c r="CB10" s="428"/>
      <c r="CC10" s="732">
        <f>SUM(BT10:CA10)</f>
        <v>0</v>
      </c>
      <c r="CD10" s="428"/>
      <c r="CE10" s="427"/>
      <c r="CF10" s="427"/>
      <c r="CG10" s="427"/>
      <c r="CH10" s="427"/>
      <c r="CI10" s="427"/>
      <c r="CJ10" s="427"/>
      <c r="CK10" s="427"/>
      <c r="CL10" s="427"/>
      <c r="CM10" s="623">
        <f>SUM(CD10:CL10)</f>
        <v>0</v>
      </c>
      <c r="CN10" s="442"/>
      <c r="CO10" s="442"/>
      <c r="CP10" s="442"/>
      <c r="CQ10" s="928"/>
      <c r="CR10" s="123"/>
      <c r="CS10" s="123"/>
      <c r="CT10" s="123"/>
      <c r="CU10" s="123"/>
      <c r="CV10" s="123"/>
      <c r="CW10" s="123"/>
      <c r="CX10" s="123"/>
      <c r="CY10" s="778">
        <f>SUM(CR10:CX10)</f>
        <v>0</v>
      </c>
      <c r="CZ10" s="123"/>
      <c r="DA10" s="123"/>
      <c r="DB10" s="123"/>
      <c r="DC10" s="123"/>
      <c r="DD10" s="123"/>
      <c r="DE10" s="123"/>
      <c r="DF10" s="123"/>
      <c r="DG10" s="778">
        <f>SUM(CZ10:DF10)</f>
        <v>0</v>
      </c>
      <c r="DH10" s="100">
        <f t="shared" si="0"/>
        <v>0</v>
      </c>
      <c r="DI10" s="996"/>
    </row>
    <row r="11" spans="1:114" ht="18" x14ac:dyDescent="0.35">
      <c r="A11" s="51" t="s">
        <v>279</v>
      </c>
      <c r="B11" s="147">
        <v>2948</v>
      </c>
      <c r="C11" s="91" t="s">
        <v>280</v>
      </c>
      <c r="D11" s="71" t="s">
        <v>331</v>
      </c>
      <c r="E11" s="154"/>
      <c r="F11" s="428"/>
      <c r="G11" s="428"/>
      <c r="H11" s="428"/>
      <c r="I11" s="428"/>
      <c r="J11" s="428"/>
      <c r="K11" s="428"/>
      <c r="L11" s="428"/>
      <c r="M11" s="428"/>
      <c r="N11" s="428"/>
      <c r="O11" s="623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623"/>
      <c r="AA11" s="1339"/>
      <c r="AB11" s="1339"/>
      <c r="AC11" s="1339"/>
      <c r="AD11" s="1339"/>
      <c r="AE11" s="1339"/>
      <c r="AF11" s="1339"/>
      <c r="AG11" s="1339"/>
      <c r="AH11" s="1339"/>
      <c r="AI11" s="1339"/>
      <c r="AJ11" s="1339"/>
      <c r="AK11" s="1339"/>
      <c r="AL11" s="623"/>
      <c r="AM11" s="431"/>
      <c r="AN11" s="431"/>
      <c r="AO11" s="431"/>
      <c r="AP11" s="431"/>
      <c r="AQ11" s="431"/>
      <c r="AR11" s="431"/>
      <c r="AS11" s="431"/>
      <c r="AT11" s="970"/>
      <c r="AU11" s="123"/>
      <c r="AV11" s="123"/>
      <c r="AW11" s="123"/>
      <c r="AX11" s="123"/>
      <c r="AY11" s="123"/>
      <c r="AZ11" s="123"/>
      <c r="BA11" s="123"/>
      <c r="BB11" s="710"/>
      <c r="BC11" s="123"/>
      <c r="BD11" s="123"/>
      <c r="BE11" s="123"/>
      <c r="BF11" s="123"/>
      <c r="BG11" s="123"/>
      <c r="BH11" s="123"/>
      <c r="BI11" s="123"/>
      <c r="BJ11" s="710"/>
      <c r="BK11" s="275"/>
      <c r="BL11" s="275"/>
      <c r="BM11" s="275"/>
      <c r="BN11" s="275"/>
      <c r="BO11" s="275"/>
      <c r="BP11" s="275"/>
      <c r="BQ11" s="275"/>
      <c r="BR11" s="275"/>
      <c r="BS11" s="623"/>
      <c r="BT11" s="428"/>
      <c r="BU11" s="428"/>
      <c r="BV11" s="428"/>
      <c r="BW11" s="428"/>
      <c r="BX11" s="428"/>
      <c r="BY11" s="428"/>
      <c r="BZ11" s="428"/>
      <c r="CA11" s="428"/>
      <c r="CB11" s="428"/>
      <c r="CC11" s="732">
        <f>SUM(BT11:CA11)</f>
        <v>0</v>
      </c>
      <c r="CD11" s="427"/>
      <c r="CE11" s="427"/>
      <c r="CF11" s="427"/>
      <c r="CG11" s="427"/>
      <c r="CH11" s="427"/>
      <c r="CI11" s="427"/>
      <c r="CJ11" s="427"/>
      <c r="CK11" s="427"/>
      <c r="CL11" s="427"/>
      <c r="CM11" s="623"/>
      <c r="CN11" s="442"/>
      <c r="CO11" s="442"/>
      <c r="CP11" s="442"/>
      <c r="CQ11" s="969"/>
      <c r="CR11" s="123"/>
      <c r="CS11" s="123"/>
      <c r="CT11" s="123"/>
      <c r="CU11" s="123"/>
      <c r="CV11" s="123"/>
      <c r="CW11" s="123"/>
      <c r="CX11" s="123"/>
      <c r="CY11" s="778">
        <f>SUM(CR11:CX11)</f>
        <v>0</v>
      </c>
      <c r="CZ11" s="123"/>
      <c r="DA11" s="123"/>
      <c r="DB11" s="123"/>
      <c r="DC11" s="123"/>
      <c r="DD11" s="123"/>
      <c r="DE11" s="123"/>
      <c r="DF11" s="123"/>
      <c r="DG11" s="778">
        <f>SUM(CZ11:DF11)</f>
        <v>0</v>
      </c>
      <c r="DH11" s="100">
        <f t="shared" si="0"/>
        <v>0</v>
      </c>
      <c r="DI11" s="996"/>
      <c r="DJ11" s="88"/>
    </row>
    <row r="12" spans="1:114" ht="18" x14ac:dyDescent="0.35">
      <c r="A12" s="82" t="s">
        <v>508</v>
      </c>
      <c r="B12" s="147">
        <v>3159</v>
      </c>
      <c r="C12" s="146" t="s">
        <v>509</v>
      </c>
      <c r="D12" s="91" t="s">
        <v>512</v>
      </c>
      <c r="E12" s="174"/>
      <c r="F12" s="428">
        <v>3</v>
      </c>
      <c r="G12" s="428">
        <v>3</v>
      </c>
      <c r="H12" s="428">
        <v>3</v>
      </c>
      <c r="I12" s="428"/>
      <c r="J12" s="428"/>
      <c r="K12" s="428"/>
      <c r="L12" s="428"/>
      <c r="M12" s="428"/>
      <c r="N12" s="428">
        <v>7</v>
      </c>
      <c r="O12" s="623">
        <f>SUM(F12:N12)</f>
        <v>16</v>
      </c>
      <c r="P12" s="428">
        <v>3</v>
      </c>
      <c r="Q12" s="428">
        <v>3</v>
      </c>
      <c r="R12" s="428">
        <v>2</v>
      </c>
      <c r="S12" s="428"/>
      <c r="T12" s="428"/>
      <c r="U12" s="428"/>
      <c r="V12" s="428"/>
      <c r="W12" s="428"/>
      <c r="X12" s="428"/>
      <c r="Y12" s="428">
        <v>7</v>
      </c>
      <c r="Z12" s="623">
        <f>SUM(P12:Y12)</f>
        <v>15</v>
      </c>
      <c r="AA12" s="1352">
        <v>3</v>
      </c>
      <c r="AB12" s="1352">
        <v>3</v>
      </c>
      <c r="AC12" s="1352">
        <v>3</v>
      </c>
      <c r="AD12" s="1352">
        <v>1</v>
      </c>
      <c r="AE12" s="1352"/>
      <c r="AF12" s="1393"/>
      <c r="AG12" s="1394"/>
      <c r="AH12" s="1387"/>
      <c r="AI12" s="1393"/>
      <c r="AJ12" s="1394"/>
      <c r="AK12" s="1387"/>
      <c r="AL12" s="623">
        <f>SUM(AA12:AK12)</f>
        <v>10</v>
      </c>
      <c r="AM12" s="431">
        <v>3</v>
      </c>
      <c r="AN12" s="431"/>
      <c r="AO12" s="431"/>
      <c r="AP12" s="431"/>
      <c r="AQ12" s="431"/>
      <c r="AR12" s="431"/>
      <c r="AS12" s="431">
        <v>3</v>
      </c>
      <c r="AT12" s="970">
        <f>SUM(AM12:AS12)</f>
        <v>6</v>
      </c>
      <c r="AU12" s="123">
        <v>2</v>
      </c>
      <c r="AV12" s="123">
        <v>2</v>
      </c>
      <c r="AW12" s="123">
        <v>1</v>
      </c>
      <c r="AX12" s="123"/>
      <c r="AY12" s="123"/>
      <c r="AZ12" s="123"/>
      <c r="BA12" s="123"/>
      <c r="BB12" s="710">
        <f>SUM(AU12:BA12)</f>
        <v>5</v>
      </c>
      <c r="BC12" s="123">
        <v>2</v>
      </c>
      <c r="BD12" s="123">
        <v>2</v>
      </c>
      <c r="BE12" s="123">
        <v>1</v>
      </c>
      <c r="BF12" s="123"/>
      <c r="BG12" s="123"/>
      <c r="BH12" s="123"/>
      <c r="BI12" s="123"/>
      <c r="BJ12" s="710">
        <f>SUM(BC12:BI12)</f>
        <v>5</v>
      </c>
      <c r="BK12" s="275">
        <v>5</v>
      </c>
      <c r="BL12" s="275">
        <v>5</v>
      </c>
      <c r="BM12" s="275">
        <v>2</v>
      </c>
      <c r="BN12" s="275">
        <v>1</v>
      </c>
      <c r="BO12" s="275">
        <v>5</v>
      </c>
      <c r="BP12" s="275">
        <v>2</v>
      </c>
      <c r="BQ12" s="275">
        <v>1</v>
      </c>
      <c r="BR12" s="275">
        <v>1</v>
      </c>
      <c r="BS12" s="623">
        <f>SUM(BK12:BR12)</f>
        <v>22</v>
      </c>
      <c r="BT12" s="428">
        <v>5</v>
      </c>
      <c r="BU12" s="428">
        <v>3</v>
      </c>
      <c r="BV12" s="428">
        <v>5</v>
      </c>
      <c r="BW12" s="428"/>
      <c r="BX12" s="428"/>
      <c r="BY12" s="428"/>
      <c r="BZ12" s="428"/>
      <c r="CA12" s="428"/>
      <c r="CB12" s="428">
        <v>7</v>
      </c>
      <c r="CC12" s="732">
        <f>SUM(BT12:CB12)</f>
        <v>20</v>
      </c>
      <c r="CD12" s="427">
        <v>5</v>
      </c>
      <c r="CE12" s="427">
        <v>3</v>
      </c>
      <c r="CF12" s="427">
        <v>5</v>
      </c>
      <c r="CG12" s="427"/>
      <c r="CH12" s="427"/>
      <c r="CI12" s="427"/>
      <c r="CJ12" s="427"/>
      <c r="CK12" s="427"/>
      <c r="CL12" s="427">
        <v>7</v>
      </c>
      <c r="CM12" s="623">
        <f>SUM(CD12:CL12)</f>
        <v>20</v>
      </c>
      <c r="CN12" s="442">
        <v>3</v>
      </c>
      <c r="CO12" s="442">
        <v>3</v>
      </c>
      <c r="CP12" s="442">
        <v>3</v>
      </c>
      <c r="CQ12" s="969">
        <f>SUM(CN12:CP12)</f>
        <v>9</v>
      </c>
      <c r="CR12" s="123">
        <v>3</v>
      </c>
      <c r="CS12" s="123">
        <v>3</v>
      </c>
      <c r="CT12" s="123">
        <v>1</v>
      </c>
      <c r="CU12" s="123"/>
      <c r="CV12" s="123"/>
      <c r="CW12" s="123"/>
      <c r="CX12" s="123">
        <v>5</v>
      </c>
      <c r="CY12" s="778">
        <f>SUM(CR12:CX12)</f>
        <v>12</v>
      </c>
      <c r="CZ12" s="123">
        <v>3</v>
      </c>
      <c r="DA12" s="123">
        <v>3</v>
      </c>
      <c r="DB12" s="123">
        <v>1</v>
      </c>
      <c r="DC12" s="123"/>
      <c r="DD12" s="123"/>
      <c r="DE12" s="123"/>
      <c r="DF12" s="123">
        <v>5</v>
      </c>
      <c r="DG12" s="778">
        <f>SUM(CZ12:DF12)</f>
        <v>12</v>
      </c>
      <c r="DH12" s="100">
        <f>SUM(O12,Z12,BS12,CC12,CM12,CQ12,CY12,DG12,AL12,AT12,BB12,BJ12)</f>
        <v>152</v>
      </c>
      <c r="DI12" s="996">
        <v>1</v>
      </c>
    </row>
    <row r="13" spans="1:114" ht="18" x14ac:dyDescent="0.35">
      <c r="A13" s="51" t="s">
        <v>58</v>
      </c>
      <c r="B13" s="58">
        <v>2364</v>
      </c>
      <c r="C13" s="51" t="s">
        <v>27</v>
      </c>
      <c r="D13" s="51" t="s">
        <v>200</v>
      </c>
      <c r="E13" s="154"/>
      <c r="F13" s="428"/>
      <c r="G13" s="428"/>
      <c r="H13" s="428"/>
      <c r="I13" s="428"/>
      <c r="J13" s="428"/>
      <c r="K13" s="428"/>
      <c r="L13" s="428"/>
      <c r="M13" s="428"/>
      <c r="N13" s="428"/>
      <c r="O13" s="623">
        <f>SUM(F13:N13)</f>
        <v>0</v>
      </c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623">
        <f>SUM(P13:Y13)</f>
        <v>0</v>
      </c>
      <c r="AA13" s="1352"/>
      <c r="AB13" s="1352"/>
      <c r="AC13" s="1352"/>
      <c r="AD13" s="1352"/>
      <c r="AE13" s="1352"/>
      <c r="AF13" s="1339"/>
      <c r="AG13" s="1339"/>
      <c r="AH13" s="1339"/>
      <c r="AI13" s="1339"/>
      <c r="AJ13" s="1339"/>
      <c r="AK13" s="1339"/>
      <c r="AL13" s="623"/>
      <c r="AM13" s="431"/>
      <c r="AN13" s="431"/>
      <c r="AO13" s="431"/>
      <c r="AP13" s="431"/>
      <c r="AQ13" s="431"/>
      <c r="AR13" s="431"/>
      <c r="AS13" s="431"/>
      <c r="AT13" s="970"/>
      <c r="AU13" s="123"/>
      <c r="AV13" s="123"/>
      <c r="AW13" s="123"/>
      <c r="AX13" s="123"/>
      <c r="AY13" s="123"/>
      <c r="AZ13" s="123"/>
      <c r="BA13" s="123"/>
      <c r="BB13" s="710"/>
      <c r="BC13" s="123"/>
      <c r="BD13" s="123"/>
      <c r="BE13" s="123"/>
      <c r="BF13" s="123"/>
      <c r="BG13" s="123"/>
      <c r="BH13" s="123"/>
      <c r="BI13" s="123"/>
      <c r="BJ13" s="710"/>
      <c r="BK13" s="275"/>
      <c r="BL13" s="275"/>
      <c r="BM13" s="275"/>
      <c r="BN13" s="275"/>
      <c r="BO13" s="275"/>
      <c r="BP13" s="275"/>
      <c r="BQ13" s="275"/>
      <c r="BR13" s="275"/>
      <c r="BS13" s="623">
        <f>SUM(BK13:BR13)</f>
        <v>0</v>
      </c>
      <c r="BT13" s="428"/>
      <c r="BU13" s="428"/>
      <c r="BV13" s="428"/>
      <c r="BW13" s="428"/>
      <c r="BX13" s="428"/>
      <c r="BY13" s="428"/>
      <c r="BZ13" s="428"/>
      <c r="CA13" s="428"/>
      <c r="CB13" s="428"/>
      <c r="CC13" s="732"/>
      <c r="CD13" s="428"/>
      <c r="CE13" s="428"/>
      <c r="CF13" s="428"/>
      <c r="CG13" s="428"/>
      <c r="CH13" s="428"/>
      <c r="CI13" s="428"/>
      <c r="CJ13" s="428"/>
      <c r="CK13" s="428"/>
      <c r="CL13" s="428"/>
      <c r="CM13" s="624"/>
      <c r="CN13" s="442"/>
      <c r="CO13" s="442"/>
      <c r="CP13" s="442"/>
      <c r="CQ13" s="969"/>
      <c r="CR13" s="123"/>
      <c r="CS13" s="123"/>
      <c r="CT13" s="123"/>
      <c r="CU13" s="123"/>
      <c r="CV13" s="123"/>
      <c r="CW13" s="123"/>
      <c r="CX13" s="123"/>
      <c r="CY13" s="781"/>
      <c r="CZ13" s="123"/>
      <c r="DA13" s="123"/>
      <c r="DB13" s="123"/>
      <c r="DC13" s="123"/>
      <c r="DD13" s="123"/>
      <c r="DE13" s="123"/>
      <c r="DF13" s="123"/>
      <c r="DG13" s="781"/>
      <c r="DH13" s="100">
        <f t="shared" ref="DH13:DH26" si="1">SUM(O13,Z13,BS13,CC13,CM13,CQ13,CY13,DG13,AL13,AT13,BB13,BJ13)</f>
        <v>0</v>
      </c>
      <c r="DI13" s="996"/>
    </row>
    <row r="14" spans="1:114" ht="18" x14ac:dyDescent="0.35">
      <c r="A14" s="51" t="s">
        <v>470</v>
      </c>
      <c r="B14" s="96">
        <v>4129</v>
      </c>
      <c r="C14" s="51" t="s">
        <v>471</v>
      </c>
      <c r="D14" s="51" t="s">
        <v>472</v>
      </c>
      <c r="E14" s="154"/>
      <c r="F14" s="428"/>
      <c r="G14" s="428"/>
      <c r="H14" s="428"/>
      <c r="I14" s="428"/>
      <c r="J14" s="428"/>
      <c r="K14" s="428"/>
      <c r="L14" s="428"/>
      <c r="M14" s="428"/>
      <c r="N14" s="428"/>
      <c r="O14" s="623">
        <f>SUM(F14:N14)</f>
        <v>0</v>
      </c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623">
        <f>SUM(P14:Y14)</f>
        <v>0</v>
      </c>
      <c r="AA14" s="1352"/>
      <c r="AB14" s="1352"/>
      <c r="AC14" s="1352"/>
      <c r="AD14" s="1352"/>
      <c r="AE14" s="1352"/>
      <c r="AF14" s="1339"/>
      <c r="AG14" s="1339"/>
      <c r="AH14" s="1339"/>
      <c r="AI14" s="1339"/>
      <c r="AJ14" s="1339"/>
      <c r="AK14" s="1339"/>
      <c r="AL14" s="623"/>
      <c r="AM14" s="431"/>
      <c r="AN14" s="431"/>
      <c r="AO14" s="431"/>
      <c r="AP14" s="431"/>
      <c r="AQ14" s="431"/>
      <c r="AR14" s="431"/>
      <c r="AS14" s="431"/>
      <c r="AT14" s="970">
        <f>SUM(AM14:AS14)</f>
        <v>0</v>
      </c>
      <c r="AU14" s="123"/>
      <c r="AV14" s="123"/>
      <c r="AW14" s="123"/>
      <c r="AX14" s="123"/>
      <c r="AY14" s="123"/>
      <c r="AZ14" s="123"/>
      <c r="BA14" s="123"/>
      <c r="BB14" s="710">
        <f>SUM(AU14:BA14)</f>
        <v>0</v>
      </c>
      <c r="BC14" s="123"/>
      <c r="BD14" s="123"/>
      <c r="BE14" s="123"/>
      <c r="BF14" s="123"/>
      <c r="BG14" s="123"/>
      <c r="BH14" s="123"/>
      <c r="BI14" s="123"/>
      <c r="BJ14" s="710">
        <f>SUM(BC14:BI14)</f>
        <v>0</v>
      </c>
      <c r="BK14" s="275"/>
      <c r="BL14" s="275"/>
      <c r="BM14" s="275"/>
      <c r="BN14" s="275"/>
      <c r="BO14" s="275"/>
      <c r="BP14" s="275">
        <v>1</v>
      </c>
      <c r="BQ14" s="275"/>
      <c r="BR14" s="275"/>
      <c r="BS14" s="623">
        <f>SUM(BK14:BR14)</f>
        <v>1</v>
      </c>
      <c r="BT14" s="428"/>
      <c r="BU14" s="428"/>
      <c r="BV14" s="428"/>
      <c r="BW14" s="428"/>
      <c r="BX14" s="428"/>
      <c r="BY14" s="428"/>
      <c r="BZ14" s="428"/>
      <c r="CA14" s="428"/>
      <c r="CB14" s="428"/>
      <c r="CC14" s="732">
        <f>SUM(BT14:CB14)</f>
        <v>0</v>
      </c>
      <c r="CD14" s="428"/>
      <c r="CE14" s="428"/>
      <c r="CF14" s="428"/>
      <c r="CG14" s="428"/>
      <c r="CH14" s="428"/>
      <c r="CI14" s="428"/>
      <c r="CJ14" s="428"/>
      <c r="CK14" s="428"/>
      <c r="CL14" s="428"/>
      <c r="CM14" s="623">
        <f>SUM(CD14:CL14)</f>
        <v>0</v>
      </c>
      <c r="CN14" s="442"/>
      <c r="CO14" s="442"/>
      <c r="CP14" s="442"/>
      <c r="CQ14" s="969"/>
      <c r="CR14" s="123"/>
      <c r="CS14" s="123"/>
      <c r="CT14" s="123"/>
      <c r="CU14" s="123"/>
      <c r="CV14" s="123"/>
      <c r="CW14" s="123"/>
      <c r="CX14" s="123"/>
      <c r="CY14" s="781"/>
      <c r="CZ14" s="123"/>
      <c r="DA14" s="123"/>
      <c r="DB14" s="123"/>
      <c r="DC14" s="123"/>
      <c r="DD14" s="123"/>
      <c r="DE14" s="123"/>
      <c r="DF14" s="123"/>
      <c r="DG14" s="781"/>
      <c r="DH14" s="100">
        <f t="shared" si="1"/>
        <v>1</v>
      </c>
      <c r="DI14" s="996"/>
      <c r="DJ14" s="88"/>
    </row>
    <row r="15" spans="1:114" ht="18" x14ac:dyDescent="0.35">
      <c r="A15" s="51" t="s">
        <v>462</v>
      </c>
      <c r="B15" s="96">
        <v>4093</v>
      </c>
      <c r="C15" s="56" t="s">
        <v>95</v>
      </c>
      <c r="D15" s="91" t="s">
        <v>199</v>
      </c>
      <c r="E15" s="154"/>
      <c r="F15" s="428"/>
      <c r="G15" s="428"/>
      <c r="H15" s="428"/>
      <c r="I15" s="428"/>
      <c r="J15" s="428"/>
      <c r="K15" s="428"/>
      <c r="L15" s="428"/>
      <c r="M15" s="428"/>
      <c r="N15" s="428"/>
      <c r="O15" s="624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623"/>
      <c r="AA15" s="1352"/>
      <c r="AB15" s="1352"/>
      <c r="AC15" s="1352"/>
      <c r="AD15" s="1352"/>
      <c r="AE15" s="1352"/>
      <c r="AF15" s="1339"/>
      <c r="AG15" s="1339"/>
      <c r="AH15" s="1339"/>
      <c r="AI15" s="1339"/>
      <c r="AJ15" s="1339"/>
      <c r="AK15" s="1339"/>
      <c r="AL15" s="623"/>
      <c r="AM15" s="431"/>
      <c r="AN15" s="431"/>
      <c r="AO15" s="431"/>
      <c r="AP15" s="431"/>
      <c r="AQ15" s="431"/>
      <c r="AR15" s="431"/>
      <c r="AS15" s="431"/>
      <c r="AT15" s="970">
        <f>SUM(AM15:AS15)</f>
        <v>0</v>
      </c>
      <c r="AU15" s="123"/>
      <c r="AV15" s="123"/>
      <c r="AW15" s="123"/>
      <c r="AX15" s="123"/>
      <c r="AY15" s="123"/>
      <c r="AZ15" s="123"/>
      <c r="BA15" s="123"/>
      <c r="BB15" s="710"/>
      <c r="BC15" s="123"/>
      <c r="BD15" s="123"/>
      <c r="BE15" s="123"/>
      <c r="BF15" s="123"/>
      <c r="BG15" s="123"/>
      <c r="BH15" s="123"/>
      <c r="BI15" s="123"/>
      <c r="BJ15" s="710">
        <f>SUM(BC15:BI15)</f>
        <v>0</v>
      </c>
      <c r="BK15" s="275"/>
      <c r="BL15" s="275">
        <v>2</v>
      </c>
      <c r="BM15" s="275">
        <v>1</v>
      </c>
      <c r="BN15" s="275"/>
      <c r="BO15" s="275"/>
      <c r="BP15" s="275"/>
      <c r="BQ15" s="275"/>
      <c r="BR15" s="275"/>
      <c r="BS15" s="623"/>
      <c r="BT15" s="428"/>
      <c r="BU15" s="428"/>
      <c r="BV15" s="428"/>
      <c r="BW15" s="428"/>
      <c r="BX15" s="428"/>
      <c r="BY15" s="428"/>
      <c r="BZ15" s="428"/>
      <c r="CA15" s="428"/>
      <c r="CB15" s="428"/>
      <c r="CC15" s="732">
        <f>SUM(BT15:CB15)</f>
        <v>0</v>
      </c>
      <c r="CD15" s="428"/>
      <c r="CE15" s="428"/>
      <c r="CF15" s="428"/>
      <c r="CG15" s="428"/>
      <c r="CH15" s="428"/>
      <c r="CI15" s="428"/>
      <c r="CJ15" s="428"/>
      <c r="CK15" s="428"/>
      <c r="CL15" s="428"/>
      <c r="CM15" s="623">
        <f>SUM(CD15:CL15)</f>
        <v>0</v>
      </c>
      <c r="CN15" s="442"/>
      <c r="CO15" s="442"/>
      <c r="CP15" s="442"/>
      <c r="CQ15" s="969">
        <f>SUM(CN15:CP15)</f>
        <v>0</v>
      </c>
      <c r="CR15" s="123"/>
      <c r="CS15" s="123"/>
      <c r="CT15" s="123"/>
      <c r="CU15" s="123"/>
      <c r="CV15" s="123"/>
      <c r="CW15" s="123"/>
      <c r="CX15" s="123"/>
      <c r="CY15" s="781"/>
      <c r="CZ15" s="123"/>
      <c r="DA15" s="123"/>
      <c r="DB15" s="123"/>
      <c r="DC15" s="123"/>
      <c r="DD15" s="123"/>
      <c r="DE15" s="123"/>
      <c r="DF15" s="123"/>
      <c r="DG15" s="781"/>
      <c r="DH15" s="100">
        <f t="shared" si="1"/>
        <v>0</v>
      </c>
      <c r="DI15" s="996"/>
      <c r="DJ15" s="88"/>
    </row>
    <row r="16" spans="1:114" ht="18" x14ac:dyDescent="0.35">
      <c r="A16" s="71" t="s">
        <v>635</v>
      </c>
      <c r="B16" s="96">
        <v>4033</v>
      </c>
      <c r="C16" s="104" t="s">
        <v>211</v>
      </c>
      <c r="D16" s="51" t="s">
        <v>370</v>
      </c>
      <c r="E16" s="154"/>
      <c r="F16" s="428">
        <v>1</v>
      </c>
      <c r="G16" s="428">
        <v>1</v>
      </c>
      <c r="H16" s="428">
        <v>2</v>
      </c>
      <c r="I16" s="428"/>
      <c r="J16" s="428"/>
      <c r="K16" s="428"/>
      <c r="L16" s="428"/>
      <c r="M16" s="428"/>
      <c r="N16" s="428">
        <v>5</v>
      </c>
      <c r="O16" s="623">
        <f>SUM(F16:N16)</f>
        <v>9</v>
      </c>
      <c r="P16" s="428">
        <v>1</v>
      </c>
      <c r="Q16" s="428">
        <v>1</v>
      </c>
      <c r="R16" s="428">
        <v>3</v>
      </c>
      <c r="S16" s="428"/>
      <c r="T16" s="428"/>
      <c r="U16" s="428"/>
      <c r="V16" s="428"/>
      <c r="W16" s="428"/>
      <c r="X16" s="428"/>
      <c r="Y16" s="428">
        <v>5</v>
      </c>
      <c r="Z16" s="623">
        <f>SUM(P16:Y16)</f>
        <v>10</v>
      </c>
      <c r="AA16" s="1352">
        <v>2</v>
      </c>
      <c r="AB16" s="1352">
        <v>1</v>
      </c>
      <c r="AC16" s="1352">
        <v>2</v>
      </c>
      <c r="AD16" s="1352"/>
      <c r="AE16" s="1352"/>
      <c r="AF16" s="1339"/>
      <c r="AG16" s="1339"/>
      <c r="AH16" s="1339"/>
      <c r="AI16" s="1339"/>
      <c r="AJ16" s="1339"/>
      <c r="AK16" s="1339"/>
      <c r="AL16" s="623">
        <f>SUM(AA16:AC16)</f>
        <v>5</v>
      </c>
      <c r="AM16" s="431">
        <v>1</v>
      </c>
      <c r="AN16" s="431"/>
      <c r="AO16" s="431"/>
      <c r="AP16" s="431"/>
      <c r="AQ16" s="431"/>
      <c r="AR16" s="431"/>
      <c r="AS16" s="431">
        <v>2</v>
      </c>
      <c r="AT16" s="970">
        <f>SUM(AM16:AS16)</f>
        <v>3</v>
      </c>
      <c r="AU16" s="123"/>
      <c r="AV16" s="123"/>
      <c r="AW16" s="123"/>
      <c r="AX16" s="123"/>
      <c r="AY16" s="123"/>
      <c r="AZ16" s="123"/>
      <c r="BA16" s="123"/>
      <c r="BB16" s="710">
        <f>SUM(AU16:BA16)</f>
        <v>0</v>
      </c>
      <c r="BC16" s="123"/>
      <c r="BD16" s="123"/>
      <c r="BE16" s="123"/>
      <c r="BF16" s="123"/>
      <c r="BG16" s="123"/>
      <c r="BH16" s="123"/>
      <c r="BI16" s="123"/>
      <c r="BJ16" s="710">
        <f>SUM(BC16:BI16)</f>
        <v>0</v>
      </c>
      <c r="BK16" s="275">
        <v>4</v>
      </c>
      <c r="BL16" s="275">
        <v>3</v>
      </c>
      <c r="BM16" s="275"/>
      <c r="BN16" s="275">
        <v>3</v>
      </c>
      <c r="BO16" s="275">
        <v>4</v>
      </c>
      <c r="BP16" s="275"/>
      <c r="BQ16" s="275"/>
      <c r="BR16" s="275"/>
      <c r="BS16" s="623">
        <f>SUM(BK16:BR16)</f>
        <v>14</v>
      </c>
      <c r="BT16" s="428">
        <v>3</v>
      </c>
      <c r="BU16" s="428">
        <v>1</v>
      </c>
      <c r="BV16" s="428">
        <v>3</v>
      </c>
      <c r="BW16" s="428"/>
      <c r="BX16" s="428"/>
      <c r="BY16" s="428"/>
      <c r="BZ16" s="428"/>
      <c r="CA16" s="428"/>
      <c r="CB16" s="428">
        <v>5</v>
      </c>
      <c r="CC16" s="732">
        <f>SUM(BT16:CB16)</f>
        <v>12</v>
      </c>
      <c r="CD16" s="428">
        <v>3</v>
      </c>
      <c r="CE16" s="428">
        <v>1</v>
      </c>
      <c r="CF16" s="428">
        <v>3</v>
      </c>
      <c r="CG16" s="428"/>
      <c r="CH16" s="428"/>
      <c r="CI16" s="428"/>
      <c r="CJ16" s="428"/>
      <c r="CK16" s="428"/>
      <c r="CL16" s="428">
        <v>5</v>
      </c>
      <c r="CM16" s="623">
        <f>SUM(CD16:CL16)</f>
        <v>12</v>
      </c>
      <c r="CN16" s="442"/>
      <c r="CO16" s="442"/>
      <c r="CP16" s="442"/>
      <c r="CQ16" s="969"/>
      <c r="CR16" s="123">
        <v>1</v>
      </c>
      <c r="CS16" s="123">
        <v>2</v>
      </c>
      <c r="CT16" s="123"/>
      <c r="CU16" s="123"/>
      <c r="CV16" s="123"/>
      <c r="CW16" s="123"/>
      <c r="CX16" s="123">
        <v>2</v>
      </c>
      <c r="CY16" s="781">
        <f>SUM(CR16:CX16)</f>
        <v>5</v>
      </c>
      <c r="CZ16" s="123">
        <v>2</v>
      </c>
      <c r="DA16" s="123">
        <v>1</v>
      </c>
      <c r="DB16" s="123"/>
      <c r="DC16" s="123"/>
      <c r="DD16" s="123"/>
      <c r="DE16" s="123"/>
      <c r="DF16" s="123">
        <v>2</v>
      </c>
      <c r="DG16" s="781">
        <f>SUM(CZ16:DF16)</f>
        <v>5</v>
      </c>
      <c r="DH16" s="100">
        <f t="shared" si="1"/>
        <v>75</v>
      </c>
      <c r="DI16" s="996">
        <v>3</v>
      </c>
    </row>
    <row r="17" spans="1:114" ht="18" x14ac:dyDescent="0.35">
      <c r="A17" s="51" t="s">
        <v>458</v>
      </c>
      <c r="B17" s="58">
        <v>2970</v>
      </c>
      <c r="C17" s="51" t="s">
        <v>389</v>
      </c>
      <c r="D17" s="71" t="s">
        <v>572</v>
      </c>
      <c r="E17" s="154"/>
      <c r="F17" s="428"/>
      <c r="G17" s="428"/>
      <c r="H17" s="428"/>
      <c r="I17" s="428"/>
      <c r="J17" s="428"/>
      <c r="K17" s="428"/>
      <c r="L17" s="428"/>
      <c r="M17" s="428"/>
      <c r="N17" s="428"/>
      <c r="O17" s="623"/>
      <c r="P17" s="428"/>
      <c r="Q17" s="428"/>
      <c r="R17" s="428"/>
      <c r="S17" s="428"/>
      <c r="T17" s="428"/>
      <c r="U17" s="428"/>
      <c r="V17" s="428"/>
      <c r="W17" s="428"/>
      <c r="X17" s="428"/>
      <c r="Y17" s="428"/>
      <c r="Z17" s="623"/>
      <c r="AA17" s="1352"/>
      <c r="AB17" s="1352"/>
      <c r="AC17" s="1352"/>
      <c r="AD17" s="1352"/>
      <c r="AE17" s="1352"/>
      <c r="AF17" s="1339"/>
      <c r="AG17" s="1339"/>
      <c r="AH17" s="1339"/>
      <c r="AI17" s="1339"/>
      <c r="AJ17" s="1339"/>
      <c r="AK17" s="1339"/>
      <c r="AL17" s="623"/>
      <c r="AM17" s="431"/>
      <c r="AN17" s="431"/>
      <c r="AO17" s="431"/>
      <c r="AP17" s="431"/>
      <c r="AQ17" s="431"/>
      <c r="AR17" s="431"/>
      <c r="AS17" s="431"/>
      <c r="AT17" s="970"/>
      <c r="AU17" s="123"/>
      <c r="AV17" s="123"/>
      <c r="AW17" s="123"/>
      <c r="AX17" s="123"/>
      <c r="AY17" s="123"/>
      <c r="AZ17" s="123"/>
      <c r="BA17" s="123"/>
      <c r="BB17" s="710"/>
      <c r="BC17" s="123"/>
      <c r="BD17" s="123"/>
      <c r="BE17" s="123"/>
      <c r="BF17" s="123"/>
      <c r="BG17" s="123"/>
      <c r="BH17" s="123"/>
      <c r="BI17" s="123"/>
      <c r="BJ17" s="710"/>
      <c r="BK17" s="275"/>
      <c r="BL17" s="275"/>
      <c r="BM17" s="275"/>
      <c r="BN17" s="275"/>
      <c r="BO17" s="275"/>
      <c r="BP17" s="275"/>
      <c r="BQ17" s="275"/>
      <c r="BR17" s="275"/>
      <c r="BS17" s="623"/>
      <c r="BT17" s="428"/>
      <c r="BU17" s="428"/>
      <c r="BV17" s="428"/>
      <c r="BW17" s="428"/>
      <c r="BX17" s="428"/>
      <c r="BY17" s="428"/>
      <c r="BZ17" s="428"/>
      <c r="CA17" s="428"/>
      <c r="CB17" s="428"/>
      <c r="CC17" s="732"/>
      <c r="CD17" s="428"/>
      <c r="CE17" s="428"/>
      <c r="CF17" s="428"/>
      <c r="CG17" s="428"/>
      <c r="CH17" s="428"/>
      <c r="CI17" s="428"/>
      <c r="CJ17" s="428"/>
      <c r="CK17" s="428"/>
      <c r="CL17" s="428"/>
      <c r="CM17" s="623"/>
      <c r="CN17" s="442"/>
      <c r="CO17" s="442"/>
      <c r="CP17" s="442"/>
      <c r="CQ17" s="969"/>
      <c r="CR17" s="123"/>
      <c r="CS17" s="123"/>
      <c r="CT17" s="123"/>
      <c r="CU17" s="123"/>
      <c r="CV17" s="123"/>
      <c r="CW17" s="123"/>
      <c r="CX17" s="123"/>
      <c r="CY17" s="781">
        <f>SUM(CR17:CX17)</f>
        <v>0</v>
      </c>
      <c r="CZ17" s="123"/>
      <c r="DA17" s="123"/>
      <c r="DB17" s="123"/>
      <c r="DC17" s="123"/>
      <c r="DD17" s="123"/>
      <c r="DE17" s="123"/>
      <c r="DF17" s="123"/>
      <c r="DG17" s="781">
        <f>SUM(CZ17:DF17)</f>
        <v>0</v>
      </c>
      <c r="DH17" s="100">
        <f t="shared" si="1"/>
        <v>0</v>
      </c>
      <c r="DI17" s="996"/>
      <c r="DJ17" s="88"/>
    </row>
    <row r="18" spans="1:114" ht="18" x14ac:dyDescent="0.35">
      <c r="A18" s="63" t="s">
        <v>455</v>
      </c>
      <c r="B18" s="260">
        <v>4146</v>
      </c>
      <c r="C18" s="91" t="s">
        <v>456</v>
      </c>
      <c r="D18" s="91" t="s">
        <v>474</v>
      </c>
      <c r="E18" s="155"/>
      <c r="F18" s="437"/>
      <c r="G18" s="437"/>
      <c r="H18" s="437"/>
      <c r="I18" s="437"/>
      <c r="J18" s="437"/>
      <c r="K18" s="437"/>
      <c r="L18" s="437"/>
      <c r="M18" s="437"/>
      <c r="N18" s="428"/>
      <c r="O18" s="623">
        <f>SUM(F18:N18)</f>
        <v>0</v>
      </c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623">
        <f>SUM(P18:Y18)</f>
        <v>0</v>
      </c>
      <c r="AA18" s="1352"/>
      <c r="AB18" s="1352"/>
      <c r="AC18" s="1352"/>
      <c r="AD18" s="1352"/>
      <c r="AE18" s="1352"/>
      <c r="AF18" s="1339"/>
      <c r="AG18" s="1339"/>
      <c r="AH18" s="1339"/>
      <c r="AI18" s="1339"/>
      <c r="AJ18" s="1339"/>
      <c r="AK18" s="1339"/>
      <c r="AL18" s="623"/>
      <c r="AM18" s="431"/>
      <c r="AN18" s="431"/>
      <c r="AO18" s="431"/>
      <c r="AP18" s="431"/>
      <c r="AQ18" s="431"/>
      <c r="AR18" s="431"/>
      <c r="AS18" s="431"/>
      <c r="AT18" s="970">
        <f>SUM(AM18:AS18)</f>
        <v>0</v>
      </c>
      <c r="AU18" s="123"/>
      <c r="AV18" s="123"/>
      <c r="AW18" s="123"/>
      <c r="AX18" s="123"/>
      <c r="AY18" s="123"/>
      <c r="AZ18" s="123"/>
      <c r="BA18" s="123"/>
      <c r="BB18" s="710"/>
      <c r="BC18" s="123"/>
      <c r="BD18" s="123"/>
      <c r="BE18" s="123"/>
      <c r="BF18" s="123"/>
      <c r="BG18" s="123"/>
      <c r="BH18" s="123"/>
      <c r="BI18" s="123"/>
      <c r="BJ18" s="710"/>
      <c r="BK18" s="275"/>
      <c r="BL18" s="275"/>
      <c r="BM18" s="275"/>
      <c r="BN18" s="275"/>
      <c r="BO18" s="275"/>
      <c r="BP18" s="275"/>
      <c r="BQ18" s="275"/>
      <c r="BR18" s="275"/>
      <c r="BS18" s="623">
        <f>SUM(BK18:BR18)</f>
        <v>0</v>
      </c>
      <c r="BT18" s="428"/>
      <c r="BU18" s="428"/>
      <c r="BV18" s="428"/>
      <c r="BW18" s="428"/>
      <c r="BX18" s="428"/>
      <c r="BY18" s="428"/>
      <c r="BZ18" s="428"/>
      <c r="CA18" s="428"/>
      <c r="CB18" s="428"/>
      <c r="CC18" s="732">
        <f>SUM(BT18:CB18)</f>
        <v>0</v>
      </c>
      <c r="CD18" s="428"/>
      <c r="CE18" s="428"/>
      <c r="CF18" s="428"/>
      <c r="CG18" s="428"/>
      <c r="CH18" s="428"/>
      <c r="CI18" s="428"/>
      <c r="CJ18" s="428"/>
      <c r="CK18" s="428"/>
      <c r="CL18" s="428"/>
      <c r="CM18" s="623">
        <f>SUM(CD18:CL18)</f>
        <v>0</v>
      </c>
      <c r="CN18" s="442"/>
      <c r="CO18" s="442"/>
      <c r="CP18" s="442"/>
      <c r="CQ18" s="969"/>
      <c r="CR18" s="123"/>
      <c r="CS18" s="123"/>
      <c r="CT18" s="123"/>
      <c r="CU18" s="123"/>
      <c r="CV18" s="123"/>
      <c r="CW18" s="123"/>
      <c r="CX18" s="123"/>
      <c r="CY18" s="781">
        <f>SUM(CR18:CX18)</f>
        <v>0</v>
      </c>
      <c r="CZ18" s="123"/>
      <c r="DA18" s="123"/>
      <c r="DB18" s="123"/>
      <c r="DC18" s="123"/>
      <c r="DD18" s="123"/>
      <c r="DE18" s="123"/>
      <c r="DF18" s="123"/>
      <c r="DG18" s="781">
        <f>SUM(CZ18:DF18)</f>
        <v>0</v>
      </c>
      <c r="DH18" s="100">
        <f t="shared" si="1"/>
        <v>0</v>
      </c>
      <c r="DI18" s="996"/>
      <c r="DJ18" s="88"/>
    </row>
    <row r="19" spans="1:114" ht="18" x14ac:dyDescent="0.35">
      <c r="A19" s="51" t="s">
        <v>567</v>
      </c>
      <c r="B19" s="58">
        <v>2756</v>
      </c>
      <c r="C19" s="91" t="s">
        <v>730</v>
      </c>
      <c r="D19" s="91"/>
      <c r="E19" s="155"/>
      <c r="F19" s="437"/>
      <c r="G19" s="437"/>
      <c r="H19" s="437"/>
      <c r="I19" s="437"/>
      <c r="J19" s="437"/>
      <c r="K19" s="437"/>
      <c r="L19" s="437"/>
      <c r="M19" s="437"/>
      <c r="N19" s="428"/>
      <c r="O19" s="623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623"/>
      <c r="AA19" s="1352"/>
      <c r="AB19" s="1352"/>
      <c r="AC19" s="1352"/>
      <c r="AD19" s="1352"/>
      <c r="AE19" s="1352"/>
      <c r="AF19" s="1393"/>
      <c r="AG19" s="1394"/>
      <c r="AH19" s="1387"/>
      <c r="AI19" s="1393"/>
      <c r="AJ19" s="1394"/>
      <c r="AK19" s="1387"/>
      <c r="AL19" s="623">
        <f>SUM(AA19:AK19)</f>
        <v>0</v>
      </c>
      <c r="AM19" s="431"/>
      <c r="AN19" s="431"/>
      <c r="AO19" s="431"/>
      <c r="AP19" s="431"/>
      <c r="AQ19" s="431"/>
      <c r="AR19" s="431"/>
      <c r="AS19" s="431"/>
      <c r="AT19" s="970">
        <f>SUM(AM19:AS19)</f>
        <v>0</v>
      </c>
      <c r="AU19" s="123"/>
      <c r="AV19" s="123"/>
      <c r="AW19" s="123"/>
      <c r="AX19" s="123"/>
      <c r="AY19" s="123"/>
      <c r="AZ19" s="123"/>
      <c r="BA19" s="123"/>
      <c r="BB19" s="710"/>
      <c r="BC19" s="123"/>
      <c r="BD19" s="123"/>
      <c r="BE19" s="123"/>
      <c r="BF19" s="123"/>
      <c r="BG19" s="123"/>
      <c r="BH19" s="123"/>
      <c r="BI19" s="123"/>
      <c r="BJ19" s="710"/>
      <c r="BK19" s="275"/>
      <c r="BL19" s="275"/>
      <c r="BM19" s="275"/>
      <c r="BN19" s="275"/>
      <c r="BO19" s="275"/>
      <c r="BP19" s="275"/>
      <c r="BQ19" s="275"/>
      <c r="BR19" s="275"/>
      <c r="BS19" s="623">
        <f>SUM(BK19:BR19)</f>
        <v>0</v>
      </c>
      <c r="BT19" s="428"/>
      <c r="BU19" s="428"/>
      <c r="BV19" s="428"/>
      <c r="BW19" s="428"/>
      <c r="BX19" s="428"/>
      <c r="BY19" s="428"/>
      <c r="BZ19" s="428"/>
      <c r="CA19" s="428"/>
      <c r="CB19" s="428"/>
      <c r="CC19" s="732"/>
      <c r="CD19" s="428"/>
      <c r="CE19" s="428"/>
      <c r="CF19" s="428"/>
      <c r="CG19" s="428"/>
      <c r="CH19" s="428"/>
      <c r="CI19" s="428"/>
      <c r="CJ19" s="428"/>
      <c r="CK19" s="428"/>
      <c r="CL19" s="428"/>
      <c r="CM19" s="623"/>
      <c r="CN19" s="442"/>
      <c r="CO19" s="442"/>
      <c r="CP19" s="442"/>
      <c r="CQ19" s="969"/>
      <c r="CR19" s="123"/>
      <c r="CS19" s="123"/>
      <c r="CT19" s="123"/>
      <c r="CU19" s="123"/>
      <c r="CV19" s="123"/>
      <c r="CW19" s="123"/>
      <c r="CX19" s="123"/>
      <c r="CY19" s="781"/>
      <c r="CZ19" s="123"/>
      <c r="DA19" s="123"/>
      <c r="DB19" s="123"/>
      <c r="DC19" s="123"/>
      <c r="DD19" s="123"/>
      <c r="DE19" s="123"/>
      <c r="DF19" s="123"/>
      <c r="DG19" s="781"/>
      <c r="DH19" s="1415">
        <f t="shared" si="1"/>
        <v>0</v>
      </c>
      <c r="DI19" s="996"/>
      <c r="DJ19" s="88"/>
    </row>
    <row r="20" spans="1:114" ht="18" x14ac:dyDescent="0.35">
      <c r="A20" s="64" t="s">
        <v>520</v>
      </c>
      <c r="B20" s="147">
        <v>3140</v>
      </c>
      <c r="C20" s="103" t="s">
        <v>521</v>
      </c>
      <c r="D20" s="104">
        <v>7462</v>
      </c>
      <c r="E20" s="155"/>
      <c r="F20" s="437"/>
      <c r="G20" s="437"/>
      <c r="H20" s="437"/>
      <c r="I20" s="437"/>
      <c r="J20" s="437"/>
      <c r="K20" s="437"/>
      <c r="L20" s="437"/>
      <c r="M20" s="437"/>
      <c r="N20" s="428"/>
      <c r="O20" s="623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623"/>
      <c r="AA20" s="1352"/>
      <c r="AB20" s="1352"/>
      <c r="AC20" s="1352"/>
      <c r="AD20" s="1352"/>
      <c r="AE20" s="1352"/>
      <c r="AF20" s="1339"/>
      <c r="AG20" s="1339"/>
      <c r="AH20" s="1339"/>
      <c r="AI20" s="1339"/>
      <c r="AJ20" s="1339"/>
      <c r="AK20" s="1339"/>
      <c r="AL20" s="623"/>
      <c r="AM20" s="431"/>
      <c r="AN20" s="431"/>
      <c r="AO20" s="431"/>
      <c r="AP20" s="431"/>
      <c r="AQ20" s="431"/>
      <c r="AR20" s="431"/>
      <c r="AS20" s="431"/>
      <c r="AT20" s="970"/>
      <c r="AU20" s="123"/>
      <c r="AV20" s="123"/>
      <c r="AW20" s="123"/>
      <c r="AX20" s="123"/>
      <c r="AY20" s="123"/>
      <c r="AZ20" s="123"/>
      <c r="BA20" s="123"/>
      <c r="BB20" s="710"/>
      <c r="BC20" s="123"/>
      <c r="BD20" s="123"/>
      <c r="BE20" s="123"/>
      <c r="BF20" s="123"/>
      <c r="BG20" s="123"/>
      <c r="BH20" s="123"/>
      <c r="BI20" s="123"/>
      <c r="BJ20" s="710"/>
      <c r="BK20" s="275"/>
      <c r="BL20" s="275"/>
      <c r="BM20" s="275"/>
      <c r="BN20" s="275"/>
      <c r="BO20" s="275"/>
      <c r="BP20" s="275"/>
      <c r="BQ20" s="275"/>
      <c r="BR20" s="275"/>
      <c r="BS20" s="623"/>
      <c r="BT20" s="428"/>
      <c r="BU20" s="428"/>
      <c r="BV20" s="428"/>
      <c r="BW20" s="428"/>
      <c r="BX20" s="428"/>
      <c r="BY20" s="428"/>
      <c r="BZ20" s="428"/>
      <c r="CA20" s="428"/>
      <c r="CB20" s="428"/>
      <c r="CC20" s="732"/>
      <c r="CD20" s="428"/>
      <c r="CE20" s="428"/>
      <c r="CF20" s="428"/>
      <c r="CG20" s="428"/>
      <c r="CH20" s="428"/>
      <c r="CI20" s="428"/>
      <c r="CJ20" s="428"/>
      <c r="CK20" s="428"/>
      <c r="CL20" s="428"/>
      <c r="CM20" s="623"/>
      <c r="CN20" s="442"/>
      <c r="CO20" s="442"/>
      <c r="CP20" s="442"/>
      <c r="CQ20" s="969">
        <f>SUM(CN20:CP20)</f>
        <v>0</v>
      </c>
      <c r="CR20" s="123"/>
      <c r="CS20" s="123"/>
      <c r="CT20" s="123"/>
      <c r="CU20" s="123"/>
      <c r="CV20" s="123"/>
      <c r="CW20" s="123"/>
      <c r="CX20" s="123"/>
      <c r="CY20" s="781"/>
      <c r="CZ20" s="123"/>
      <c r="DA20" s="123"/>
      <c r="DB20" s="123"/>
      <c r="DC20" s="123"/>
      <c r="DD20" s="123"/>
      <c r="DE20" s="123"/>
      <c r="DF20" s="123"/>
      <c r="DG20" s="781"/>
      <c r="DH20" s="100">
        <f t="shared" si="1"/>
        <v>0</v>
      </c>
      <c r="DI20" s="996"/>
      <c r="DJ20" s="88"/>
    </row>
    <row r="21" spans="1:114" ht="18" x14ac:dyDescent="0.35">
      <c r="A21" s="51" t="s">
        <v>496</v>
      </c>
      <c r="B21" s="96">
        <v>3161</v>
      </c>
      <c r="C21" s="91" t="s">
        <v>334</v>
      </c>
      <c r="D21" s="264" t="s">
        <v>335</v>
      </c>
      <c r="E21" s="155"/>
      <c r="F21" s="437">
        <v>2</v>
      </c>
      <c r="G21" s="437">
        <v>2</v>
      </c>
      <c r="H21" s="437">
        <v>1</v>
      </c>
      <c r="I21" s="437"/>
      <c r="J21" s="437"/>
      <c r="K21" s="437"/>
      <c r="L21" s="437"/>
      <c r="M21" s="437"/>
      <c r="N21" s="428">
        <v>6</v>
      </c>
      <c r="O21" s="623">
        <f>SUM(F21:N21)</f>
        <v>11</v>
      </c>
      <c r="P21" s="428">
        <v>2</v>
      </c>
      <c r="Q21" s="428">
        <v>2</v>
      </c>
      <c r="R21" s="428">
        <v>1</v>
      </c>
      <c r="S21" s="428"/>
      <c r="T21" s="428"/>
      <c r="U21" s="428"/>
      <c r="V21" s="428"/>
      <c r="W21" s="428"/>
      <c r="X21" s="428"/>
      <c r="Y21" s="428">
        <v>6</v>
      </c>
      <c r="Z21" s="623">
        <f>SUM(P21:Y21)</f>
        <v>11</v>
      </c>
      <c r="AA21" s="1352">
        <v>1</v>
      </c>
      <c r="AB21" s="1352">
        <v>2</v>
      </c>
      <c r="AC21" s="1352">
        <v>1</v>
      </c>
      <c r="AD21" s="1352"/>
      <c r="AE21" s="1352"/>
      <c r="AF21" s="1339"/>
      <c r="AG21" s="1339"/>
      <c r="AH21" s="1339"/>
      <c r="AI21" s="1339"/>
      <c r="AJ21" s="1339"/>
      <c r="AK21" s="1339"/>
      <c r="AL21" s="623">
        <f>SUM(AA21:AC21)</f>
        <v>4</v>
      </c>
      <c r="AM21" s="431">
        <v>2</v>
      </c>
      <c r="AN21" s="431"/>
      <c r="AO21" s="431"/>
      <c r="AP21" s="431"/>
      <c r="AQ21" s="431"/>
      <c r="AR21" s="431"/>
      <c r="AS21" s="431">
        <v>1</v>
      </c>
      <c r="AT21" s="970">
        <f>SUM(AM21:AS21)</f>
        <v>3</v>
      </c>
      <c r="AU21" s="123">
        <v>1</v>
      </c>
      <c r="AV21" s="123">
        <v>1</v>
      </c>
      <c r="AW21" s="123"/>
      <c r="AX21" s="123"/>
      <c r="AY21" s="123"/>
      <c r="AZ21" s="123"/>
      <c r="BA21" s="123"/>
      <c r="BB21" s="710">
        <f>SUM(AU21:BA21)</f>
        <v>2</v>
      </c>
      <c r="BC21" s="123">
        <v>1</v>
      </c>
      <c r="BD21" s="123">
        <v>1</v>
      </c>
      <c r="BE21" s="123"/>
      <c r="BF21" s="123"/>
      <c r="BG21" s="123"/>
      <c r="BH21" s="123"/>
      <c r="BI21" s="123"/>
      <c r="BJ21" s="710">
        <f>SUM(BC21:BI21)</f>
        <v>2</v>
      </c>
      <c r="BK21" s="275">
        <v>3</v>
      </c>
      <c r="BL21" s="275">
        <v>4</v>
      </c>
      <c r="BM21" s="275"/>
      <c r="BN21" s="275">
        <v>2</v>
      </c>
      <c r="BO21" s="275">
        <v>3</v>
      </c>
      <c r="BP21" s="275"/>
      <c r="BQ21" s="275"/>
      <c r="BR21" s="275"/>
      <c r="BS21" s="623">
        <f>SUM(BK21:BR21)</f>
        <v>12</v>
      </c>
      <c r="BT21" s="428">
        <v>4</v>
      </c>
      <c r="BU21" s="428">
        <v>2</v>
      </c>
      <c r="BV21" s="428">
        <v>2</v>
      </c>
      <c r="BW21" s="428"/>
      <c r="BX21" s="428"/>
      <c r="BY21" s="428"/>
      <c r="BZ21" s="428"/>
      <c r="CA21" s="428"/>
      <c r="CB21" s="428">
        <v>6</v>
      </c>
      <c r="CC21" s="732">
        <f>SUM(BT21:CB21)</f>
        <v>14</v>
      </c>
      <c r="CD21" s="428">
        <v>4</v>
      </c>
      <c r="CE21" s="428">
        <v>2</v>
      </c>
      <c r="CF21" s="428">
        <v>2</v>
      </c>
      <c r="CG21" s="428"/>
      <c r="CH21" s="428"/>
      <c r="CI21" s="428"/>
      <c r="CJ21" s="428"/>
      <c r="CK21" s="428"/>
      <c r="CL21" s="428">
        <v>6</v>
      </c>
      <c r="CM21" s="623">
        <f>SUM(CD21:CL21)</f>
        <v>14</v>
      </c>
      <c r="CN21" s="442">
        <v>1</v>
      </c>
      <c r="CO21" s="442">
        <v>1</v>
      </c>
      <c r="CP21" s="442">
        <v>1</v>
      </c>
      <c r="CQ21" s="969">
        <f>SUM(CN21:CP21)</f>
        <v>3</v>
      </c>
      <c r="CR21" s="123">
        <v>2</v>
      </c>
      <c r="CS21" s="123">
        <v>1</v>
      </c>
      <c r="CT21" s="123"/>
      <c r="CU21" s="123"/>
      <c r="CV21" s="123"/>
      <c r="CW21" s="123"/>
      <c r="CX21" s="123">
        <v>4</v>
      </c>
      <c r="CY21" s="781">
        <f>SUM(CR21:CX21)</f>
        <v>7</v>
      </c>
      <c r="CZ21" s="123">
        <v>1</v>
      </c>
      <c r="DA21" s="123">
        <v>2</v>
      </c>
      <c r="DB21" s="123"/>
      <c r="DC21" s="123"/>
      <c r="DD21" s="123"/>
      <c r="DE21" s="123"/>
      <c r="DF21" s="123">
        <v>4</v>
      </c>
      <c r="DG21" s="781">
        <f>SUM(CZ21:DF21)</f>
        <v>7</v>
      </c>
      <c r="DH21" s="100">
        <f t="shared" si="1"/>
        <v>90</v>
      </c>
      <c r="DI21" s="996">
        <v>2</v>
      </c>
    </row>
    <row r="22" spans="1:114" ht="18" x14ac:dyDescent="0.35">
      <c r="A22" s="51" t="s">
        <v>361</v>
      </c>
      <c r="B22" s="96">
        <v>2996</v>
      </c>
      <c r="C22" s="91" t="s">
        <v>95</v>
      </c>
      <c r="D22" s="104" t="s">
        <v>199</v>
      </c>
      <c r="E22" s="153"/>
      <c r="F22" s="437"/>
      <c r="G22" s="437"/>
      <c r="H22" s="437"/>
      <c r="I22" s="437"/>
      <c r="J22" s="437"/>
      <c r="K22" s="437"/>
      <c r="L22" s="437"/>
      <c r="M22" s="437"/>
      <c r="N22" s="428"/>
      <c r="O22" s="623"/>
      <c r="P22" s="428"/>
      <c r="Q22" s="428"/>
      <c r="R22" s="428"/>
      <c r="S22" s="428"/>
      <c r="T22" s="428"/>
      <c r="U22" s="428"/>
      <c r="V22" s="428"/>
      <c r="W22" s="428"/>
      <c r="X22" s="428"/>
      <c r="Y22" s="428"/>
      <c r="Z22" s="623"/>
      <c r="AA22" s="1339"/>
      <c r="AB22" s="1339"/>
      <c r="AC22" s="1339"/>
      <c r="AD22" s="1339"/>
      <c r="AE22" s="1339"/>
      <c r="AF22" s="1339"/>
      <c r="AG22" s="1339"/>
      <c r="AH22" s="1339"/>
      <c r="AI22" s="1339"/>
      <c r="AJ22" s="1339"/>
      <c r="AK22" s="1339"/>
      <c r="AL22" s="623"/>
      <c r="AM22" s="431"/>
      <c r="AN22" s="431"/>
      <c r="AO22" s="431"/>
      <c r="AP22" s="431"/>
      <c r="AQ22" s="431"/>
      <c r="AR22" s="431"/>
      <c r="AS22" s="431"/>
      <c r="AT22" s="970">
        <f>SUM(AM22:AS22)</f>
        <v>0</v>
      </c>
      <c r="AU22" s="123"/>
      <c r="AV22" s="123"/>
      <c r="AW22" s="123"/>
      <c r="AX22" s="123"/>
      <c r="AY22" s="123"/>
      <c r="AZ22" s="123"/>
      <c r="BA22" s="123"/>
      <c r="BB22" s="710"/>
      <c r="BC22" s="123"/>
      <c r="BD22" s="123"/>
      <c r="BE22" s="123"/>
      <c r="BF22" s="123"/>
      <c r="BG22" s="123"/>
      <c r="BH22" s="123"/>
      <c r="BI22" s="123"/>
      <c r="BJ22" s="710"/>
      <c r="BK22" s="275"/>
      <c r="BL22" s="275"/>
      <c r="BM22" s="275"/>
      <c r="BN22" s="275"/>
      <c r="BO22" s="275">
        <v>1</v>
      </c>
      <c r="BP22" s="275"/>
      <c r="BQ22" s="275"/>
      <c r="BR22" s="275"/>
      <c r="BS22" s="623">
        <f>SUM(BK22:BR22)</f>
        <v>1</v>
      </c>
      <c r="BT22" s="428"/>
      <c r="BU22" s="428"/>
      <c r="BV22" s="428"/>
      <c r="BW22" s="428"/>
      <c r="BX22" s="428"/>
      <c r="BY22" s="428"/>
      <c r="BZ22" s="428"/>
      <c r="CA22" s="428"/>
      <c r="CB22" s="428"/>
      <c r="CC22" s="732"/>
      <c r="CD22" s="428"/>
      <c r="CE22" s="428"/>
      <c r="CF22" s="428"/>
      <c r="CG22" s="428"/>
      <c r="CH22" s="428"/>
      <c r="CI22" s="428"/>
      <c r="CJ22" s="428"/>
      <c r="CK22" s="428"/>
      <c r="CL22" s="428"/>
      <c r="CM22" s="623"/>
      <c r="CN22" s="442"/>
      <c r="CO22" s="442"/>
      <c r="CP22" s="442"/>
      <c r="CQ22" s="969"/>
      <c r="CR22" s="123"/>
      <c r="CS22" s="123"/>
      <c r="CT22" s="123"/>
      <c r="CU22" s="123"/>
      <c r="CV22" s="123"/>
      <c r="CW22" s="123"/>
      <c r="CX22" s="123"/>
      <c r="CY22" s="781"/>
      <c r="CZ22" s="123"/>
      <c r="DA22" s="123"/>
      <c r="DB22" s="123"/>
      <c r="DC22" s="123"/>
      <c r="DD22" s="123"/>
      <c r="DE22" s="123"/>
      <c r="DF22" s="123"/>
      <c r="DG22" s="781"/>
      <c r="DH22" s="100">
        <f t="shared" si="1"/>
        <v>1</v>
      </c>
      <c r="DI22" s="996"/>
      <c r="DJ22" s="88"/>
    </row>
    <row r="23" spans="1:114" ht="18" x14ac:dyDescent="0.35">
      <c r="A23" s="51" t="s">
        <v>504</v>
      </c>
      <c r="B23" s="96">
        <v>4043</v>
      </c>
      <c r="C23" s="91" t="s">
        <v>270</v>
      </c>
      <c r="D23" s="91" t="s">
        <v>464</v>
      </c>
      <c r="E23" s="153"/>
      <c r="F23" s="437"/>
      <c r="G23" s="437"/>
      <c r="H23" s="437"/>
      <c r="I23" s="437"/>
      <c r="J23" s="437"/>
      <c r="K23" s="437"/>
      <c r="L23" s="437"/>
      <c r="M23" s="437"/>
      <c r="N23" s="428"/>
      <c r="O23" s="623">
        <f>SUM(F23:N23)</f>
        <v>0</v>
      </c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623">
        <f>SUM(P23:Y23)</f>
        <v>0</v>
      </c>
      <c r="AA23" s="1339"/>
      <c r="AB23" s="1339"/>
      <c r="AC23" s="1339"/>
      <c r="AD23" s="1339"/>
      <c r="AE23" s="1339">
        <v>3</v>
      </c>
      <c r="AF23" s="1339"/>
      <c r="AG23" s="1339"/>
      <c r="AH23" s="1339"/>
      <c r="AI23" s="1339"/>
      <c r="AJ23" s="1339"/>
      <c r="AK23" s="1339"/>
      <c r="AL23" s="623">
        <f>SUM(AA23:AK23)</f>
        <v>3</v>
      </c>
      <c r="AM23" s="431"/>
      <c r="AN23" s="431"/>
      <c r="AO23" s="431"/>
      <c r="AP23" s="431"/>
      <c r="AQ23" s="431"/>
      <c r="AR23" s="431"/>
      <c r="AS23" s="431"/>
      <c r="AT23" s="970"/>
      <c r="AU23" s="123"/>
      <c r="AV23" s="123"/>
      <c r="AW23" s="123"/>
      <c r="AX23" s="123"/>
      <c r="AY23" s="123"/>
      <c r="AZ23" s="123"/>
      <c r="BA23" s="123"/>
      <c r="BB23" s="710"/>
      <c r="BC23" s="123"/>
      <c r="BD23" s="123"/>
      <c r="BE23" s="123"/>
      <c r="BF23" s="123"/>
      <c r="BG23" s="123"/>
      <c r="BH23" s="123"/>
      <c r="BI23" s="123"/>
      <c r="BJ23" s="710"/>
      <c r="BK23" s="275"/>
      <c r="BL23" s="275"/>
      <c r="BM23" s="275"/>
      <c r="BN23" s="275"/>
      <c r="BO23" s="275"/>
      <c r="BP23" s="275"/>
      <c r="BQ23" s="275"/>
      <c r="BR23" s="275"/>
      <c r="BS23" s="623">
        <f>SUM(BK23:BR23)</f>
        <v>0</v>
      </c>
      <c r="BT23" s="428">
        <v>1</v>
      </c>
      <c r="BU23" s="428"/>
      <c r="BV23" s="428"/>
      <c r="BW23" s="428"/>
      <c r="BX23" s="428"/>
      <c r="BY23" s="428"/>
      <c r="BZ23" s="428"/>
      <c r="CA23" s="428"/>
      <c r="CB23" s="428">
        <v>2</v>
      </c>
      <c r="CC23" s="732">
        <f>SUM(BT23:CB23)</f>
        <v>3</v>
      </c>
      <c r="CD23" s="428">
        <v>1</v>
      </c>
      <c r="CE23" s="428"/>
      <c r="CF23" s="428"/>
      <c r="CG23" s="428"/>
      <c r="CH23" s="428"/>
      <c r="CI23" s="428"/>
      <c r="CJ23" s="428"/>
      <c r="CK23" s="428"/>
      <c r="CL23" s="428">
        <v>3</v>
      </c>
      <c r="CM23" s="623">
        <f>SUM(CD23:CL23)</f>
        <v>4</v>
      </c>
      <c r="CN23" s="442"/>
      <c r="CO23" s="442"/>
      <c r="CP23" s="442"/>
      <c r="CQ23" s="969"/>
      <c r="CR23" s="123"/>
      <c r="CS23" s="123"/>
      <c r="CT23" s="123"/>
      <c r="CU23" s="123"/>
      <c r="CV23" s="123"/>
      <c r="CW23" s="123"/>
      <c r="CX23" s="123"/>
      <c r="CY23" s="781"/>
      <c r="CZ23" s="123"/>
      <c r="DA23" s="123"/>
      <c r="DB23" s="123"/>
      <c r="DC23" s="123"/>
      <c r="DD23" s="123"/>
      <c r="DE23" s="123"/>
      <c r="DF23" s="123"/>
      <c r="DG23" s="781"/>
      <c r="DH23" s="100">
        <f t="shared" si="1"/>
        <v>10</v>
      </c>
      <c r="DI23" s="996">
        <v>5</v>
      </c>
      <c r="DJ23" s="88"/>
    </row>
    <row r="24" spans="1:114" ht="18" x14ac:dyDescent="0.35">
      <c r="A24" s="146" t="s">
        <v>415</v>
      </c>
      <c r="B24" s="147">
        <v>3115</v>
      </c>
      <c r="C24" s="103" t="s">
        <v>416</v>
      </c>
      <c r="D24" s="104" t="s">
        <v>417</v>
      </c>
      <c r="E24" s="153"/>
      <c r="F24" s="437"/>
      <c r="G24" s="437"/>
      <c r="H24" s="437"/>
      <c r="I24" s="437"/>
      <c r="J24" s="437"/>
      <c r="K24" s="437"/>
      <c r="L24" s="437"/>
      <c r="M24" s="437"/>
      <c r="N24" s="428">
        <v>3</v>
      </c>
      <c r="O24" s="623">
        <f>SUM(F24:N24)</f>
        <v>3</v>
      </c>
      <c r="P24" s="428"/>
      <c r="Q24" s="428"/>
      <c r="R24" s="428"/>
      <c r="S24" s="428"/>
      <c r="T24" s="428"/>
      <c r="U24" s="428"/>
      <c r="V24" s="428"/>
      <c r="W24" s="428"/>
      <c r="X24" s="428"/>
      <c r="Y24" s="428">
        <v>3</v>
      </c>
      <c r="Z24" s="623">
        <f>SUM(P24:Y24)</f>
        <v>3</v>
      </c>
      <c r="AA24" s="1339"/>
      <c r="AB24" s="1339"/>
      <c r="AC24" s="1339"/>
      <c r="AD24" s="1339"/>
      <c r="AE24" s="1339"/>
      <c r="AF24" s="1339"/>
      <c r="AG24" s="1339"/>
      <c r="AH24" s="1339"/>
      <c r="AI24" s="1339"/>
      <c r="AJ24" s="1339"/>
      <c r="AK24" s="1339"/>
      <c r="AL24" s="623"/>
      <c r="AM24" s="431"/>
      <c r="AN24" s="431"/>
      <c r="AO24" s="431"/>
      <c r="AP24" s="431"/>
      <c r="AQ24" s="431"/>
      <c r="AR24" s="431"/>
      <c r="AS24" s="431"/>
      <c r="AT24" s="970">
        <f>SUM(AM24:AS24)</f>
        <v>0</v>
      </c>
      <c r="AU24" s="123"/>
      <c r="AV24" s="123"/>
      <c r="AW24" s="123"/>
      <c r="AX24" s="123"/>
      <c r="AY24" s="123"/>
      <c r="AZ24" s="123"/>
      <c r="BA24" s="123"/>
      <c r="BB24" s="710"/>
      <c r="BC24" s="123"/>
      <c r="BD24" s="123"/>
      <c r="BE24" s="123"/>
      <c r="BF24" s="123"/>
      <c r="BG24" s="123"/>
      <c r="BH24" s="123"/>
      <c r="BI24" s="123"/>
      <c r="BJ24" s="710"/>
      <c r="BK24" s="275"/>
      <c r="BL24" s="275"/>
      <c r="BM24" s="275"/>
      <c r="BN24" s="275"/>
      <c r="BO24" s="275">
        <v>2</v>
      </c>
      <c r="BP24" s="275"/>
      <c r="BQ24" s="275"/>
      <c r="BR24" s="275"/>
      <c r="BS24" s="623">
        <f>SUM(BK24:BR24)</f>
        <v>2</v>
      </c>
      <c r="BT24" s="428"/>
      <c r="BU24" s="428"/>
      <c r="BV24" s="428"/>
      <c r="BW24" s="428"/>
      <c r="BX24" s="428"/>
      <c r="BY24" s="428"/>
      <c r="BZ24" s="428"/>
      <c r="CA24" s="428"/>
      <c r="CB24" s="428"/>
      <c r="CC24" s="732"/>
      <c r="CD24" s="428"/>
      <c r="CE24" s="428"/>
      <c r="CF24" s="428"/>
      <c r="CG24" s="428"/>
      <c r="CH24" s="428"/>
      <c r="CI24" s="428"/>
      <c r="CJ24" s="428"/>
      <c r="CK24" s="428"/>
      <c r="CL24" s="428"/>
      <c r="CM24" s="623"/>
      <c r="CN24" s="442"/>
      <c r="CO24" s="442"/>
      <c r="CP24" s="442"/>
      <c r="CQ24" s="969"/>
      <c r="CR24" s="123"/>
      <c r="CS24" s="123"/>
      <c r="CT24" s="123"/>
      <c r="CU24" s="123"/>
      <c r="CV24" s="123"/>
      <c r="CW24" s="123"/>
      <c r="CX24" s="123">
        <v>3</v>
      </c>
      <c r="CY24" s="781">
        <f>SUM(CR24:CX24)</f>
        <v>3</v>
      </c>
      <c r="CZ24" s="123"/>
      <c r="DA24" s="123"/>
      <c r="DB24" s="123"/>
      <c r="DC24" s="123"/>
      <c r="DD24" s="123"/>
      <c r="DE24" s="123"/>
      <c r="DF24" s="123">
        <v>3</v>
      </c>
      <c r="DG24" s="781">
        <f>SUM(CZ24:DF24)</f>
        <v>3</v>
      </c>
      <c r="DH24" s="100">
        <f t="shared" si="1"/>
        <v>14</v>
      </c>
      <c r="DI24" s="996"/>
      <c r="DJ24" s="88" t="s">
        <v>769</v>
      </c>
    </row>
    <row r="25" spans="1:114" ht="18" x14ac:dyDescent="0.35">
      <c r="A25" s="64" t="s">
        <v>633</v>
      </c>
      <c r="B25" s="147">
        <v>2951</v>
      </c>
      <c r="C25" s="103" t="s">
        <v>41</v>
      </c>
      <c r="D25" s="104" t="s">
        <v>551</v>
      </c>
      <c r="E25" s="153"/>
      <c r="F25" s="437"/>
      <c r="G25" s="437"/>
      <c r="H25" s="437"/>
      <c r="I25" s="437"/>
      <c r="J25" s="437"/>
      <c r="K25" s="437"/>
      <c r="L25" s="437"/>
      <c r="M25" s="437"/>
      <c r="N25" s="428"/>
      <c r="O25" s="623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623"/>
      <c r="AA25" s="1339"/>
      <c r="AB25" s="1339"/>
      <c r="AC25" s="1339"/>
      <c r="AD25" s="1339"/>
      <c r="AE25" s="1339"/>
      <c r="AF25" s="1339"/>
      <c r="AG25" s="1339"/>
      <c r="AH25" s="1339"/>
      <c r="AI25" s="1339"/>
      <c r="AJ25" s="1339"/>
      <c r="AK25" s="1339"/>
      <c r="AL25" s="623"/>
      <c r="AM25" s="431"/>
      <c r="AN25" s="431"/>
      <c r="AO25" s="431"/>
      <c r="AP25" s="431"/>
      <c r="AQ25" s="431"/>
      <c r="AR25" s="431"/>
      <c r="AS25" s="431"/>
      <c r="AT25" s="970"/>
      <c r="AU25" s="123"/>
      <c r="AV25" s="123"/>
      <c r="AW25" s="123"/>
      <c r="AX25" s="123"/>
      <c r="AY25" s="123"/>
      <c r="AZ25" s="123"/>
      <c r="BA25" s="123"/>
      <c r="BB25" s="710"/>
      <c r="BC25" s="123"/>
      <c r="BD25" s="123"/>
      <c r="BE25" s="123"/>
      <c r="BF25" s="123"/>
      <c r="BG25" s="123"/>
      <c r="BH25" s="123"/>
      <c r="BI25" s="123"/>
      <c r="BJ25" s="710"/>
      <c r="BK25" s="275"/>
      <c r="BL25" s="275"/>
      <c r="BM25" s="275"/>
      <c r="BN25" s="275"/>
      <c r="BO25" s="275"/>
      <c r="BP25" s="275"/>
      <c r="BQ25" s="275"/>
      <c r="BR25" s="275"/>
      <c r="BS25" s="623">
        <f>SUM(BK25:BR25)</f>
        <v>0</v>
      </c>
      <c r="BT25" s="428">
        <v>2</v>
      </c>
      <c r="BU25" s="428"/>
      <c r="BV25" s="428">
        <v>4</v>
      </c>
      <c r="BW25" s="428"/>
      <c r="BX25" s="428"/>
      <c r="BY25" s="428"/>
      <c r="BZ25" s="428"/>
      <c r="CA25" s="428"/>
      <c r="CB25" s="428"/>
      <c r="CC25" s="732">
        <f>SUM(BT25:CB25)</f>
        <v>6</v>
      </c>
      <c r="CD25" s="428">
        <v>2</v>
      </c>
      <c r="CE25" s="428"/>
      <c r="CF25" s="428">
        <v>4</v>
      </c>
      <c r="CG25" s="428"/>
      <c r="CH25" s="428"/>
      <c r="CI25" s="428"/>
      <c r="CJ25" s="428"/>
      <c r="CK25" s="428"/>
      <c r="CL25" s="428"/>
      <c r="CM25" s="623">
        <f>SUM(CD25:CL25)</f>
        <v>6</v>
      </c>
      <c r="CN25" s="442"/>
      <c r="CO25" s="442"/>
      <c r="CP25" s="442"/>
      <c r="CQ25" s="969"/>
      <c r="CR25" s="123"/>
      <c r="CS25" s="123"/>
      <c r="CT25" s="123"/>
      <c r="CU25" s="123"/>
      <c r="CV25" s="123"/>
      <c r="CW25" s="123"/>
      <c r="CX25" s="123"/>
      <c r="CY25" s="781"/>
      <c r="CZ25" s="123"/>
      <c r="DA25" s="123"/>
      <c r="DB25" s="123"/>
      <c r="DC25" s="123"/>
      <c r="DD25" s="123"/>
      <c r="DE25" s="123"/>
      <c r="DF25" s="123"/>
      <c r="DG25" s="781"/>
      <c r="DH25" s="100">
        <f t="shared" si="1"/>
        <v>12</v>
      </c>
      <c r="DI25" s="996">
        <v>4</v>
      </c>
      <c r="DJ25" s="88"/>
    </row>
    <row r="26" spans="1:114" ht="21" customHeight="1" x14ac:dyDescent="0.35">
      <c r="A26" s="146" t="s">
        <v>42</v>
      </c>
      <c r="B26" s="147">
        <v>2642</v>
      </c>
      <c r="C26" s="103" t="s">
        <v>642</v>
      </c>
      <c r="D26" s="104" t="s">
        <v>651</v>
      </c>
      <c r="E26" s="155"/>
      <c r="F26" s="437"/>
      <c r="G26" s="437"/>
      <c r="H26" s="437"/>
      <c r="I26" s="437"/>
      <c r="J26" s="437"/>
      <c r="K26" s="437"/>
      <c r="L26" s="437"/>
      <c r="M26" s="437"/>
      <c r="N26" s="428">
        <v>4</v>
      </c>
      <c r="O26" s="623">
        <f>SUM(F26:N26)</f>
        <v>4</v>
      </c>
      <c r="P26" s="428"/>
      <c r="Q26" s="428"/>
      <c r="R26" s="428"/>
      <c r="S26" s="428"/>
      <c r="T26" s="428"/>
      <c r="U26" s="428"/>
      <c r="V26" s="428"/>
      <c r="W26" s="428"/>
      <c r="X26" s="428"/>
      <c r="Y26" s="428">
        <v>4</v>
      </c>
      <c r="Z26" s="623">
        <f>SUM(P26:Y26)</f>
        <v>4</v>
      </c>
      <c r="AA26" s="1339"/>
      <c r="AB26" s="1339"/>
      <c r="AC26" s="1339"/>
      <c r="AD26" s="1339"/>
      <c r="AE26" s="1339"/>
      <c r="AF26" s="1339"/>
      <c r="AG26" s="1339"/>
      <c r="AH26" s="1339"/>
      <c r="AI26" s="1339"/>
      <c r="AJ26" s="1339"/>
      <c r="AK26" s="1339"/>
      <c r="AL26" s="623"/>
      <c r="AM26" s="431"/>
      <c r="AN26" s="431"/>
      <c r="AO26" s="431"/>
      <c r="AP26" s="431"/>
      <c r="AQ26" s="431"/>
      <c r="AR26" s="431"/>
      <c r="AS26" s="431"/>
      <c r="AT26" s="970">
        <f>SUM(AM26:AS26)</f>
        <v>0</v>
      </c>
      <c r="AU26" s="123"/>
      <c r="AV26" s="123"/>
      <c r="AW26" s="123"/>
      <c r="AX26" s="123"/>
      <c r="AY26" s="123"/>
      <c r="AZ26" s="123"/>
      <c r="BA26" s="123"/>
      <c r="BB26" s="710"/>
      <c r="BC26" s="123"/>
      <c r="BD26" s="123"/>
      <c r="BE26" s="123"/>
      <c r="BF26" s="123"/>
      <c r="BG26" s="123"/>
      <c r="BH26" s="123"/>
      <c r="BI26" s="123"/>
      <c r="BJ26" s="710"/>
      <c r="BK26" s="275"/>
      <c r="BL26" s="275"/>
      <c r="BM26" s="275"/>
      <c r="BN26" s="275"/>
      <c r="BO26" s="275"/>
      <c r="BP26" s="275"/>
      <c r="BQ26" s="275"/>
      <c r="BR26" s="275"/>
      <c r="BS26" s="623"/>
      <c r="BT26" s="428"/>
      <c r="BU26" s="428"/>
      <c r="BV26" s="428"/>
      <c r="BW26" s="428"/>
      <c r="BX26" s="428"/>
      <c r="BY26" s="428"/>
      <c r="BZ26" s="428"/>
      <c r="CA26" s="428"/>
      <c r="CB26" s="428">
        <v>3</v>
      </c>
      <c r="CC26" s="732">
        <f>SUM(BT26:CB26)</f>
        <v>3</v>
      </c>
      <c r="CD26" s="428"/>
      <c r="CE26" s="428"/>
      <c r="CF26" s="428"/>
      <c r="CG26" s="428"/>
      <c r="CH26" s="428"/>
      <c r="CI26" s="428"/>
      <c r="CJ26" s="428"/>
      <c r="CK26" s="428"/>
      <c r="CL26" s="428">
        <v>2</v>
      </c>
      <c r="CM26" s="623">
        <f>SUM(CD26:CL26)</f>
        <v>2</v>
      </c>
      <c r="CN26" s="442"/>
      <c r="CO26" s="442"/>
      <c r="CP26" s="442"/>
      <c r="CQ26" s="928"/>
      <c r="CR26" s="123"/>
      <c r="CS26" s="123"/>
      <c r="CT26" s="123"/>
      <c r="CU26" s="123"/>
      <c r="CV26" s="123"/>
      <c r="CW26" s="123"/>
      <c r="CX26" s="123"/>
      <c r="CY26" s="781">
        <f>SUM(CR26:CX26)</f>
        <v>0</v>
      </c>
      <c r="CZ26" s="123"/>
      <c r="DA26" s="123"/>
      <c r="DB26" s="123"/>
      <c r="DC26" s="123"/>
      <c r="DD26" s="123"/>
      <c r="DE26" s="123"/>
      <c r="DF26" s="123"/>
      <c r="DG26" s="781">
        <f>SUM(CZ26:DF26)</f>
        <v>0</v>
      </c>
      <c r="DH26" s="100">
        <f t="shared" si="1"/>
        <v>13</v>
      </c>
      <c r="DI26" s="996"/>
      <c r="DJ26" s="88" t="s">
        <v>768</v>
      </c>
    </row>
    <row r="27" spans="1:114" ht="18" x14ac:dyDescent="0.35">
      <c r="A27" s="84"/>
      <c r="B27" s="84"/>
      <c r="C27" s="84" t="s">
        <v>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4"/>
      <c r="DI27" s="86"/>
    </row>
    <row r="28" spans="1:114" ht="18" x14ac:dyDescent="0.35">
      <c r="A28" s="47" t="s">
        <v>314</v>
      </c>
      <c r="B28" s="85"/>
      <c r="C28" s="85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4"/>
      <c r="DI28" s="86"/>
    </row>
    <row r="29" spans="1:114" x14ac:dyDescent="0.2">
      <c r="A29" t="s">
        <v>278</v>
      </c>
    </row>
  </sheetData>
  <sortState xmlns:xlrd2="http://schemas.microsoft.com/office/spreadsheetml/2017/richdata2" ref="A9:DH26">
    <sortCondition descending="1" ref="DH9:DH26"/>
  </sortState>
  <mergeCells count="12">
    <mergeCell ref="CN6:CP6"/>
    <mergeCell ref="P6:Y6"/>
    <mergeCell ref="BC6:BI6"/>
    <mergeCell ref="CR6:CY6"/>
    <mergeCell ref="CZ6:DG6"/>
    <mergeCell ref="CD6:CM6"/>
    <mergeCell ref="AA6:AL6"/>
    <mergeCell ref="F6:N6"/>
    <mergeCell ref="AM6:AS6"/>
    <mergeCell ref="AU6:BA6"/>
    <mergeCell ref="BK6:BS6"/>
    <mergeCell ref="BT6:CC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79C70-3C3B-41A9-8839-99611BFFD68F}">
  <dimension ref="A1:AH42"/>
  <sheetViews>
    <sheetView defaultGridColor="0" colorId="8" zoomScaleNormal="100" workbookViewId="0">
      <selection activeCell="T28" sqref="T28"/>
    </sheetView>
  </sheetViews>
  <sheetFormatPr defaultRowHeight="12.75" x14ac:dyDescent="0.2"/>
  <cols>
    <col min="1" max="1" width="26" customWidth="1"/>
    <col min="2" max="2" width="22.42578125" customWidth="1"/>
    <col min="3" max="3" width="16" customWidth="1"/>
    <col min="4" max="5" width="4.28515625" customWidth="1"/>
    <col min="6" max="6" width="3.7109375" customWidth="1"/>
    <col min="7" max="7" width="3.85546875" customWidth="1"/>
    <col min="8" max="11" width="3.42578125" customWidth="1"/>
    <col min="12" max="15" width="3.7109375" customWidth="1"/>
    <col min="16" max="16" width="6.85546875" customWidth="1"/>
    <col min="17" max="18" width="9.140625" customWidth="1"/>
    <col min="19" max="19" width="22.140625" customWidth="1"/>
    <col min="20" max="20" width="17.5703125" customWidth="1"/>
    <col min="21" max="21" width="15.7109375" customWidth="1"/>
    <col min="22" max="22" width="4.28515625" customWidth="1"/>
    <col min="23" max="24" width="4.140625" customWidth="1"/>
    <col min="25" max="25" width="3.85546875" customWidth="1"/>
    <col min="26" max="28" width="4" customWidth="1"/>
    <col min="29" max="30" width="4.5703125" customWidth="1"/>
    <col min="31" max="31" width="4.140625" customWidth="1"/>
    <col min="33" max="33" width="7.140625" customWidth="1"/>
  </cols>
  <sheetData>
    <row r="1" spans="1:34" ht="20.25" x14ac:dyDescent="0.3">
      <c r="A1" s="350" t="s">
        <v>622</v>
      </c>
    </row>
    <row r="3" spans="1:34" ht="39" customHeight="1" x14ac:dyDescent="0.2">
      <c r="A3" s="1504" t="s">
        <v>397</v>
      </c>
      <c r="B3" s="1505"/>
      <c r="C3" s="1505"/>
      <c r="D3" s="1505"/>
      <c r="E3" s="1505"/>
      <c r="F3" s="1505"/>
      <c r="G3" s="1505"/>
      <c r="H3" s="1505"/>
      <c r="I3" s="1505"/>
      <c r="J3" s="1505"/>
      <c r="K3" s="1505"/>
      <c r="L3" s="1505"/>
      <c r="M3" s="1505"/>
      <c r="N3" s="1505"/>
      <c r="O3" s="1506"/>
      <c r="S3" s="1507" t="s">
        <v>373</v>
      </c>
      <c r="T3" s="1507"/>
    </row>
    <row r="4" spans="1:34" ht="9.75" customHeight="1" x14ac:dyDescent="0.2">
      <c r="A4" s="29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34" ht="81" customHeight="1" x14ac:dyDescent="0.2">
      <c r="A5" s="577" t="s">
        <v>618</v>
      </c>
      <c r="B5" s="836"/>
      <c r="C5" s="285"/>
      <c r="D5" s="373" t="s">
        <v>259</v>
      </c>
      <c r="E5" s="373" t="s">
        <v>259</v>
      </c>
      <c r="F5" s="640" t="s">
        <v>227</v>
      </c>
      <c r="G5" s="640" t="s">
        <v>227</v>
      </c>
      <c r="H5" s="373" t="s">
        <v>629</v>
      </c>
      <c r="I5" s="637" t="s">
        <v>577</v>
      </c>
      <c r="J5" s="640" t="s">
        <v>224</v>
      </c>
      <c r="K5" s="640" t="s">
        <v>2</v>
      </c>
      <c r="L5" s="640" t="s">
        <v>227</v>
      </c>
      <c r="M5" s="640" t="s">
        <v>227</v>
      </c>
      <c r="N5" s="640" t="s">
        <v>259</v>
      </c>
      <c r="O5" s="640" t="s">
        <v>259</v>
      </c>
      <c r="P5" s="285"/>
      <c r="Q5" s="789" t="s">
        <v>423</v>
      </c>
      <c r="R5" s="789"/>
      <c r="S5" s="285"/>
      <c r="T5" s="577" t="s">
        <v>384</v>
      </c>
      <c r="U5" s="285"/>
      <c r="V5" s="640" t="s">
        <v>259</v>
      </c>
      <c r="W5" s="640" t="s">
        <v>227</v>
      </c>
      <c r="X5" s="640" t="s">
        <v>227</v>
      </c>
      <c r="Y5" s="640" t="s">
        <v>629</v>
      </c>
      <c r="Z5" s="640" t="s">
        <v>224</v>
      </c>
      <c r="AA5" s="640" t="s">
        <v>285</v>
      </c>
      <c r="AB5" s="640" t="s">
        <v>227</v>
      </c>
      <c r="AC5" s="640" t="s">
        <v>227</v>
      </c>
      <c r="AD5" s="640" t="s">
        <v>259</v>
      </c>
      <c r="AE5" s="640" t="s">
        <v>259</v>
      </c>
      <c r="AF5" s="285" t="s">
        <v>426</v>
      </c>
      <c r="AG5" s="834" t="s">
        <v>425</v>
      </c>
    </row>
    <row r="6" spans="1:34" ht="15" x14ac:dyDescent="0.3">
      <c r="A6" s="285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50" t="s">
        <v>424</v>
      </c>
      <c r="S6" s="285"/>
      <c r="T6" s="285"/>
      <c r="U6" s="285"/>
      <c r="V6" s="285"/>
      <c r="AH6" s="50" t="s">
        <v>424</v>
      </c>
    </row>
    <row r="7" spans="1:34" ht="15" x14ac:dyDescent="0.3">
      <c r="A7" s="90" t="s">
        <v>355</v>
      </c>
      <c r="B7" s="51" t="s">
        <v>332</v>
      </c>
      <c r="C7" s="285" t="s">
        <v>73</v>
      </c>
      <c r="D7" s="287">
        <f>'DONKEY HALTER'!G8</f>
        <v>2</v>
      </c>
      <c r="E7" s="287">
        <f>'DONKEY HALTER'!K8</f>
        <v>3</v>
      </c>
      <c r="F7" s="287"/>
      <c r="G7" s="287"/>
      <c r="H7" s="287"/>
      <c r="I7" s="287">
        <f>'DONKEY HALTER'!AB8</f>
        <v>1</v>
      </c>
      <c r="J7" s="287"/>
      <c r="K7" s="287"/>
      <c r="L7" s="287"/>
      <c r="M7" s="289"/>
      <c r="N7" s="289"/>
      <c r="O7" s="289"/>
      <c r="P7" s="286">
        <f>SUM(D7:O7)</f>
        <v>6</v>
      </c>
      <c r="Q7" s="286"/>
      <c r="R7" s="285"/>
      <c r="S7" s="51" t="s">
        <v>409</v>
      </c>
      <c r="T7" s="91" t="s">
        <v>37</v>
      </c>
      <c r="U7" s="285" t="s">
        <v>73</v>
      </c>
      <c r="V7" s="287"/>
      <c r="W7" s="288"/>
      <c r="X7" s="288"/>
      <c r="Y7" s="288"/>
      <c r="Z7" s="288"/>
      <c r="AA7" s="288"/>
      <c r="AB7" s="288"/>
      <c r="AC7" s="288"/>
      <c r="AD7" s="290"/>
      <c r="AE7" s="290"/>
      <c r="AF7" s="28"/>
      <c r="AG7" s="28">
        <f>SUM(X7,Y7,Z7,AC7,AE7,)</f>
        <v>0</v>
      </c>
      <c r="AH7" s="2" t="s">
        <v>770</v>
      </c>
    </row>
    <row r="8" spans="1:34" x14ac:dyDescent="0.2">
      <c r="A8" s="789"/>
      <c r="B8" s="285"/>
      <c r="C8" s="285" t="s">
        <v>341</v>
      </c>
      <c r="D8" s="287">
        <f>'DONKEY PERFORMANCE'!S7</f>
        <v>17</v>
      </c>
      <c r="E8" s="287">
        <f>'DONKEY PERFORMANCE'!AI7</f>
        <v>17</v>
      </c>
      <c r="F8" s="287">
        <f>'DONKEY PERFORMANCE'!BN7</f>
        <v>29</v>
      </c>
      <c r="G8" s="287">
        <f>'DONKEY PERFORMANCE'!CF7</f>
        <v>29</v>
      </c>
      <c r="H8" s="287"/>
      <c r="I8" s="287">
        <f>'DONKEY PERFORMANCE'!DD7</f>
        <v>51</v>
      </c>
      <c r="J8" s="287"/>
      <c r="K8" s="287">
        <f>'DONKEY PERFORMANCE'!EB7</f>
        <v>6</v>
      </c>
      <c r="L8" s="287">
        <f>'DONKEY PERFORMANCE'!FY7</f>
        <v>23</v>
      </c>
      <c r="M8" s="289">
        <f>'DONKEY PERFORMANCE'!GP7</f>
        <v>25</v>
      </c>
      <c r="N8" s="289">
        <f>'DONKEY PERFORMANCE'!ER7</f>
        <v>19</v>
      </c>
      <c r="O8" s="289">
        <f>'DONKEY PERFORMANCE'!FH7</f>
        <v>19</v>
      </c>
      <c r="P8" s="286">
        <f>SUM(D8:O8)</f>
        <v>235</v>
      </c>
      <c r="Q8" s="286"/>
      <c r="R8" s="285"/>
      <c r="S8" s="334"/>
      <c r="T8" s="285"/>
      <c r="U8" s="285" t="s">
        <v>341</v>
      </c>
      <c r="V8" s="287"/>
      <c r="W8" s="288"/>
      <c r="X8" s="288"/>
      <c r="Y8" s="288"/>
      <c r="Z8" s="288"/>
      <c r="AA8" s="288"/>
      <c r="AB8" s="288"/>
      <c r="AC8" s="288"/>
      <c r="AD8" s="290"/>
      <c r="AE8" s="290"/>
      <c r="AF8" s="28"/>
      <c r="AG8" s="28">
        <f>SUM(Z8,AC8,AE8)</f>
        <v>0</v>
      </c>
    </row>
    <row r="9" spans="1:34" x14ac:dyDescent="0.2">
      <c r="A9" s="789"/>
      <c r="B9" s="285"/>
      <c r="C9" s="285" t="s">
        <v>50</v>
      </c>
      <c r="D9" s="287">
        <f>'DONKEY GYMKHANA'!L5</f>
        <v>9</v>
      </c>
      <c r="E9" s="287">
        <f>'DONKEY GYMKHANA'!T5</f>
        <v>9</v>
      </c>
      <c r="F9" s="287">
        <f>'DONKEY GYMKHANA'!AI5</f>
        <v>17</v>
      </c>
      <c r="G9" s="287">
        <f>'DONKEY GYMKHANA'!AP5</f>
        <v>17</v>
      </c>
      <c r="H9" s="287"/>
      <c r="I9" s="287"/>
      <c r="J9" s="287"/>
      <c r="K9" s="287"/>
      <c r="L9" s="287"/>
      <c r="M9" s="289"/>
      <c r="N9" s="289">
        <f>'DONKEY GYMKHANA'!BJ5</f>
        <v>20</v>
      </c>
      <c r="O9" s="289">
        <f>'DONKEY GYMKHANA'!BR5</f>
        <v>20</v>
      </c>
      <c r="P9" s="286">
        <f>SUM(D9:O9)</f>
        <v>92</v>
      </c>
      <c r="Q9" s="286"/>
      <c r="R9" s="285"/>
      <c r="S9" s="285"/>
      <c r="T9" s="285"/>
      <c r="U9" s="285" t="s">
        <v>50</v>
      </c>
      <c r="V9" s="287"/>
      <c r="W9" s="288">
        <f>'DONKEY GYMKHANA'!AI9</f>
        <v>8</v>
      </c>
      <c r="X9" s="288">
        <f>'DONKEY GYMKHANA'!AP9</f>
        <v>8</v>
      </c>
      <c r="Y9" s="288"/>
      <c r="Z9" s="288"/>
      <c r="AA9" s="288"/>
      <c r="AB9" s="288"/>
      <c r="AC9" s="288"/>
      <c r="AD9" s="290">
        <f>'DONKEY GYMKHANA'!BJ9</f>
        <v>9</v>
      </c>
      <c r="AE9" s="290">
        <f>'DONKEY GYMKHANA'!BR9</f>
        <v>9</v>
      </c>
      <c r="AF9" s="28">
        <f>SUM(V9:AE9)</f>
        <v>34</v>
      </c>
      <c r="AG9" s="28">
        <f>SUM(Z9,AC9,AE9)</f>
        <v>9</v>
      </c>
    </row>
    <row r="10" spans="1:34" x14ac:dyDescent="0.2">
      <c r="A10" s="789"/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 t="s">
        <v>144</v>
      </c>
      <c r="M10" s="285"/>
      <c r="N10" s="285"/>
      <c r="O10" s="285"/>
      <c r="P10" s="335">
        <f>SUM(P7:P9)</f>
        <v>333</v>
      </c>
      <c r="Q10" s="335">
        <f>SUM(Q7:Q9)</f>
        <v>0</v>
      </c>
      <c r="R10" s="830">
        <v>2</v>
      </c>
      <c r="S10" s="285"/>
      <c r="T10" s="285"/>
      <c r="U10" s="285"/>
      <c r="V10" s="285"/>
      <c r="AC10" s="285" t="s">
        <v>144</v>
      </c>
      <c r="AD10" s="285"/>
      <c r="AF10" s="835">
        <f>SUM(AF7:AF9)</f>
        <v>34</v>
      </c>
      <c r="AG10" s="93">
        <f>SUM(AG7:AG9)</f>
        <v>9</v>
      </c>
      <c r="AH10" s="827"/>
    </row>
    <row r="11" spans="1:34" x14ac:dyDescent="0.2">
      <c r="A11" s="789"/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831"/>
      <c r="S11" s="285"/>
      <c r="T11" s="285"/>
      <c r="U11" s="285"/>
      <c r="V11" s="285"/>
    </row>
    <row r="12" spans="1:34" ht="15" x14ac:dyDescent="0.3">
      <c r="A12" s="90" t="s">
        <v>231</v>
      </c>
      <c r="B12" s="51" t="s">
        <v>87</v>
      </c>
      <c r="C12" s="285" t="s">
        <v>73</v>
      </c>
      <c r="D12" s="287">
        <f>'DONKEY HALTER'!G17</f>
        <v>4</v>
      </c>
      <c r="E12" s="287">
        <f>'DONKEY HALTER'!K17</f>
        <v>2</v>
      </c>
      <c r="F12" s="287"/>
      <c r="G12" s="287"/>
      <c r="H12" s="287"/>
      <c r="I12" s="287">
        <f>'DONKEY HALTER'!AB17</f>
        <v>2</v>
      </c>
      <c r="J12" s="287"/>
      <c r="K12" s="287"/>
      <c r="L12" s="287"/>
      <c r="M12" s="289"/>
      <c r="N12" s="289"/>
      <c r="O12" s="289"/>
      <c r="P12" s="286">
        <f>SUM(D12:O12)</f>
        <v>8</v>
      </c>
      <c r="Q12" s="286"/>
      <c r="R12" s="831"/>
      <c r="S12" s="335"/>
      <c r="T12" s="285"/>
      <c r="U12" s="285" t="s">
        <v>73</v>
      </c>
      <c r="V12" s="287"/>
      <c r="W12" s="288"/>
      <c r="X12" s="288"/>
      <c r="Y12" s="288"/>
      <c r="Z12" s="288"/>
      <c r="AA12" s="288"/>
      <c r="AB12" s="288"/>
      <c r="AC12" s="288"/>
      <c r="AD12" s="288"/>
      <c r="AE12" s="288"/>
      <c r="AF12" s="28"/>
    </row>
    <row r="13" spans="1:34" x14ac:dyDescent="0.2">
      <c r="A13" s="789"/>
      <c r="B13" s="285"/>
      <c r="C13" s="285" t="s">
        <v>341</v>
      </c>
      <c r="D13" s="287">
        <f>'DONKEY PERFORMANCE'!S8</f>
        <v>16</v>
      </c>
      <c r="E13" s="287">
        <f>'DONKEY PERFORMANCE'!AI8</f>
        <v>16</v>
      </c>
      <c r="F13" s="287">
        <f>'DONKEY PERFORMANCE'!BN8</f>
        <v>12</v>
      </c>
      <c r="G13" s="287">
        <f>'DONKEY PERFORMANCE'!CF8</f>
        <v>14</v>
      </c>
      <c r="H13" s="287"/>
      <c r="I13" s="287">
        <f>'DONKEY PERFORMANCE'!DD8</f>
        <v>38</v>
      </c>
      <c r="J13" s="287">
        <f>'DONKEY PERFORMANCE'!DS8</f>
        <v>6</v>
      </c>
      <c r="K13" s="287">
        <f>'DONKEY PERFORMANCE'!EB8</f>
        <v>9</v>
      </c>
      <c r="L13" s="287">
        <f>'DONKEY PERFORMANCE'!FY8</f>
        <v>15</v>
      </c>
      <c r="M13" s="289">
        <f>'DONKEY PERFORMANCE'!GP8</f>
        <v>14</v>
      </c>
      <c r="N13" s="289">
        <f>'DONKEY PERFORMANCE'!ER8</f>
        <v>22</v>
      </c>
      <c r="O13" s="289">
        <f>'DONKEY PERFORMANCE'!FH8</f>
        <v>22</v>
      </c>
      <c r="P13" s="286">
        <f>SUM(D13:O13)</f>
        <v>184</v>
      </c>
      <c r="Q13" s="286"/>
      <c r="R13" s="831"/>
      <c r="S13" s="285"/>
      <c r="T13" s="285"/>
      <c r="U13" s="285" t="s">
        <v>341</v>
      </c>
      <c r="V13" s="287"/>
      <c r="W13" s="288"/>
      <c r="X13" s="288"/>
      <c r="Y13" s="288"/>
      <c r="Z13" s="288"/>
      <c r="AA13" s="288"/>
      <c r="AB13" s="288"/>
      <c r="AC13" s="288"/>
      <c r="AD13" s="288"/>
      <c r="AE13" s="288"/>
      <c r="AF13" s="28">
        <f>SUM(V13:AE13)</f>
        <v>0</v>
      </c>
    </row>
    <row r="14" spans="1:34" x14ac:dyDescent="0.2">
      <c r="A14" s="346"/>
      <c r="B14" s="285"/>
      <c r="C14" s="285" t="s">
        <v>50</v>
      </c>
      <c r="D14" s="287">
        <f>'DONKEY GYMKHANA'!L7</f>
        <v>12</v>
      </c>
      <c r="E14" s="287">
        <f>'DONKEY GYMKHANA'!T7</f>
        <v>12</v>
      </c>
      <c r="F14" s="287">
        <f>'DONKEY GYMKHANA'!AI7</f>
        <v>21</v>
      </c>
      <c r="G14" s="287">
        <f>'DONKEY GYMKHANA'!AP7</f>
        <v>21</v>
      </c>
      <c r="H14" s="287"/>
      <c r="I14" s="287">
        <f>'DONKEY GYMKHANA'!AU7</f>
        <v>6</v>
      </c>
      <c r="J14" s="287">
        <f>'DONKEY GYMKHANA'!BB7</f>
        <v>5</v>
      </c>
      <c r="K14" s="790"/>
      <c r="L14" s="287">
        <f>'DONKEY GYMKHANA'!BY7</f>
        <v>15</v>
      </c>
      <c r="M14" s="289">
        <f>'DONKEY GYMKHANA'!CF7</f>
        <v>15</v>
      </c>
      <c r="N14" s="289">
        <f>'DONKEY GYMKHANA'!BJ7</f>
        <v>18</v>
      </c>
      <c r="O14" s="289">
        <f>'DONKEY GYMKHANA'!BR7</f>
        <v>18</v>
      </c>
      <c r="P14" s="286">
        <f>SUM(D14:O14)</f>
        <v>143</v>
      </c>
      <c r="Q14" s="286"/>
      <c r="R14" s="831"/>
      <c r="S14" s="285"/>
      <c r="T14" s="285"/>
      <c r="U14" s="285" t="s">
        <v>50</v>
      </c>
      <c r="V14" s="287"/>
      <c r="W14" s="288"/>
      <c r="X14" s="288"/>
      <c r="Y14" s="288"/>
      <c r="Z14" s="288"/>
      <c r="AA14" s="288"/>
      <c r="AB14" s="288"/>
      <c r="AC14" s="288"/>
      <c r="AD14" s="288"/>
      <c r="AE14" s="288"/>
      <c r="AF14" s="28">
        <f>SUM(V14:AE14)</f>
        <v>0</v>
      </c>
    </row>
    <row r="15" spans="1:34" x14ac:dyDescent="0.2">
      <c r="A15" s="789"/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 t="s">
        <v>144</v>
      </c>
      <c r="M15" s="285"/>
      <c r="N15" s="285"/>
      <c r="O15" s="285"/>
      <c r="P15" s="335">
        <f>SUM(P12:P14)</f>
        <v>335</v>
      </c>
      <c r="Q15" s="335">
        <f>SUM(Q12:Q14)</f>
        <v>0</v>
      </c>
      <c r="R15" s="830">
        <v>1</v>
      </c>
      <c r="S15" s="285"/>
      <c r="T15" s="285"/>
      <c r="U15" s="285"/>
      <c r="V15" s="285"/>
      <c r="AC15" s="285" t="s">
        <v>144</v>
      </c>
      <c r="AD15" s="285"/>
      <c r="AE15" s="28"/>
      <c r="AF15" s="93">
        <f>SUM(AF12:AF14)</f>
        <v>0</v>
      </c>
    </row>
    <row r="16" spans="1:34" x14ac:dyDescent="0.2">
      <c r="A16" s="789"/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831"/>
      <c r="S16" s="285"/>
      <c r="T16" s="285"/>
      <c r="U16" s="285"/>
      <c r="V16" s="285"/>
    </row>
    <row r="17" spans="1:32" ht="15" x14ac:dyDescent="0.3">
      <c r="A17" s="90" t="s">
        <v>632</v>
      </c>
      <c r="B17" s="91" t="s">
        <v>26</v>
      </c>
      <c r="C17" s="285" t="s">
        <v>73</v>
      </c>
      <c r="D17" s="287">
        <f>'DONKEY HALTER'!G12</f>
        <v>7</v>
      </c>
      <c r="E17" s="287">
        <f>'DONKEY HALTER'!K12</f>
        <v>7</v>
      </c>
      <c r="F17" s="287"/>
      <c r="G17" s="287"/>
      <c r="H17" s="287"/>
      <c r="I17" s="287">
        <f>'DONKEY HALTER'!AB12</f>
        <v>9</v>
      </c>
      <c r="J17" s="287"/>
      <c r="K17" s="287"/>
      <c r="L17" s="287"/>
      <c r="M17" s="289"/>
      <c r="N17" s="289">
        <f>'DONKEY HALTER'!AI12</f>
        <v>2</v>
      </c>
      <c r="O17" s="289">
        <f>'DONKEY HALTER'!AM12</f>
        <v>7</v>
      </c>
      <c r="P17" s="286">
        <f>SUM(D17:O17)</f>
        <v>32</v>
      </c>
      <c r="Q17" s="286"/>
      <c r="R17" s="831"/>
      <c r="S17" s="789"/>
      <c r="T17" s="285"/>
      <c r="U17" s="285" t="s">
        <v>73</v>
      </c>
      <c r="V17" s="287"/>
      <c r="W17" s="288"/>
      <c r="X17" s="288"/>
      <c r="Y17" s="288"/>
      <c r="Z17" s="288"/>
      <c r="AA17" s="288"/>
      <c r="AB17" s="288"/>
      <c r="AC17" s="288"/>
      <c r="AD17" s="290"/>
      <c r="AE17" s="290"/>
      <c r="AF17" s="28"/>
    </row>
    <row r="18" spans="1:32" x14ac:dyDescent="0.2">
      <c r="A18" s="789"/>
      <c r="B18" s="285"/>
      <c r="C18" s="285" t="s">
        <v>341</v>
      </c>
      <c r="D18" s="287">
        <f>'DONKEY PERFORMANCE'!S20</f>
        <v>10</v>
      </c>
      <c r="E18" s="287">
        <f>'DONKEY PERFORMANCE'!AI20</f>
        <v>10</v>
      </c>
      <c r="F18" s="287"/>
      <c r="G18" s="287"/>
      <c r="H18" s="287"/>
      <c r="I18" s="287">
        <f>'DONKEY PERFORMANCE'!DD20</f>
        <v>20</v>
      </c>
      <c r="J18" s="287"/>
      <c r="K18" s="287"/>
      <c r="L18" s="287"/>
      <c r="M18" s="289"/>
      <c r="N18" s="289">
        <f>'DONKEY PERFORMANCE'!ER20</f>
        <v>9</v>
      </c>
      <c r="O18" s="289">
        <f>'DONKEY PERFORMANCE'!FH20</f>
        <v>9</v>
      </c>
      <c r="P18" s="286">
        <f>SUM(D18:O18)</f>
        <v>58</v>
      </c>
      <c r="Q18" s="286"/>
      <c r="R18" s="831"/>
      <c r="S18" s="285"/>
      <c r="T18" s="285"/>
      <c r="U18" s="285" t="s">
        <v>341</v>
      </c>
      <c r="V18" s="287"/>
      <c r="W18" s="288"/>
      <c r="X18" s="288"/>
      <c r="Y18" s="288"/>
      <c r="Z18" s="288"/>
      <c r="AA18" s="288"/>
      <c r="AB18" s="288"/>
      <c r="AC18" s="288"/>
      <c r="AD18" s="290"/>
      <c r="AE18" s="290"/>
      <c r="AF18" s="28"/>
    </row>
    <row r="19" spans="1:32" x14ac:dyDescent="0.2">
      <c r="A19" s="789"/>
      <c r="B19" s="285"/>
      <c r="C19" s="285" t="s">
        <v>50</v>
      </c>
      <c r="D19" s="287"/>
      <c r="E19" s="287"/>
      <c r="F19" s="287"/>
      <c r="G19" s="287"/>
      <c r="H19" s="287"/>
      <c r="I19" s="287"/>
      <c r="J19" s="287"/>
      <c r="K19" s="287"/>
      <c r="L19" s="287"/>
      <c r="M19" s="289"/>
      <c r="N19" s="289">
        <f>'DONKEY GYMKHANA'!BJ11</f>
        <v>18</v>
      </c>
      <c r="O19" s="289">
        <f>'DONKEY GYMKHANA'!BR11</f>
        <v>18</v>
      </c>
      <c r="P19" s="286">
        <f>SUM(D19:O19)</f>
        <v>36</v>
      </c>
      <c r="Q19" s="286"/>
      <c r="R19" s="831"/>
      <c r="S19" s="285"/>
      <c r="T19" s="285"/>
      <c r="U19" s="285" t="s">
        <v>50</v>
      </c>
      <c r="V19" s="287"/>
      <c r="W19" s="288"/>
      <c r="X19" s="288"/>
      <c r="Y19" s="288"/>
      <c r="Z19" s="288"/>
      <c r="AA19" s="288"/>
      <c r="AB19" s="288"/>
      <c r="AC19" s="288"/>
      <c r="AD19" s="290"/>
      <c r="AE19" s="290"/>
      <c r="AF19" s="28"/>
    </row>
    <row r="20" spans="1:32" x14ac:dyDescent="0.2">
      <c r="A20" s="789"/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 t="s">
        <v>144</v>
      </c>
      <c r="M20" s="285"/>
      <c r="N20" s="285"/>
      <c r="O20" s="285"/>
      <c r="P20" s="335">
        <f>SUM(P17:P19)</f>
        <v>126</v>
      </c>
      <c r="Q20" s="335">
        <f>SUM(Q17:Q19)</f>
        <v>0</v>
      </c>
      <c r="R20" s="830">
        <v>3</v>
      </c>
      <c r="S20" s="285"/>
      <c r="T20" s="285"/>
      <c r="U20" s="285"/>
      <c r="V20" s="285"/>
      <c r="AC20" s="285" t="s">
        <v>144</v>
      </c>
      <c r="AD20" s="285"/>
      <c r="AE20" s="285"/>
      <c r="AF20" s="93">
        <f>SUM(AF17:AF19)</f>
        <v>0</v>
      </c>
    </row>
    <row r="21" spans="1:32" x14ac:dyDescent="0.2">
      <c r="A21" s="789"/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831"/>
      <c r="S21" s="285"/>
      <c r="T21" s="285"/>
      <c r="U21" s="285"/>
      <c r="V21" s="285"/>
    </row>
    <row r="22" spans="1:32" x14ac:dyDescent="0.2">
      <c r="A22" s="93" t="s">
        <v>505</v>
      </c>
      <c r="B22" s="134" t="s">
        <v>506</v>
      </c>
      <c r="C22" s="285" t="s">
        <v>73</v>
      </c>
      <c r="D22" s="287">
        <f>'DONKEY HALTER'!G22</f>
        <v>9</v>
      </c>
      <c r="E22" s="287">
        <f>'DONKEY HALTER'!K22</f>
        <v>9</v>
      </c>
      <c r="F22" s="287">
        <f>'DONKEY HALTER'!T22</f>
        <v>3</v>
      </c>
      <c r="G22" s="287">
        <f>'DONKEY HALTER'!Y22</f>
        <v>3</v>
      </c>
      <c r="H22" s="287"/>
      <c r="I22" s="287"/>
      <c r="J22" s="287"/>
      <c r="K22" s="287"/>
      <c r="L22" s="287"/>
      <c r="M22" s="289"/>
      <c r="N22" s="289"/>
      <c r="O22" s="289"/>
      <c r="P22" s="286">
        <f>SUM(D22:O22)</f>
        <v>24</v>
      </c>
      <c r="Q22" s="285"/>
      <c r="R22" s="831"/>
      <c r="S22" s="334"/>
      <c r="T22" s="285"/>
      <c r="U22" s="285" t="s">
        <v>73</v>
      </c>
      <c r="V22" s="287"/>
      <c r="W22" s="288"/>
      <c r="X22" s="288"/>
      <c r="Y22" s="288"/>
      <c r="Z22" s="288"/>
      <c r="AA22" s="288"/>
      <c r="AB22" s="288"/>
      <c r="AC22" s="288"/>
      <c r="AD22" s="290"/>
      <c r="AE22" s="290"/>
      <c r="AF22" s="28">
        <f>SUM(V22:AE22)</f>
        <v>0</v>
      </c>
    </row>
    <row r="23" spans="1:32" x14ac:dyDescent="0.2">
      <c r="A23" s="789"/>
      <c r="B23" s="285"/>
      <c r="C23" s="285" t="s">
        <v>341</v>
      </c>
      <c r="D23" s="287"/>
      <c r="E23" s="287"/>
      <c r="F23" s="287">
        <f>'DONKEY PERFORMANCE'!BN16</f>
        <v>7</v>
      </c>
      <c r="G23" s="287">
        <f>'DONKEY PERFORMANCE'!CF16</f>
        <v>8</v>
      </c>
      <c r="H23" s="287"/>
      <c r="I23" s="287"/>
      <c r="J23" s="287"/>
      <c r="K23" s="287">
        <f>'DONKEY PERFORMANCE'!EB16</f>
        <v>3</v>
      </c>
      <c r="L23" s="287">
        <f>'DONKEY PERFORMANCE'!FY16</f>
        <v>10</v>
      </c>
      <c r="M23" s="289">
        <f>'DONKEY PERFORMANCE'!GP16</f>
        <v>9</v>
      </c>
      <c r="N23" s="289">
        <f>'DONKEY PERFORMANCE'!ER16</f>
        <v>4</v>
      </c>
      <c r="O23" s="289">
        <f>'DONKEY PERFORMANCE'!FH16</f>
        <v>4</v>
      </c>
      <c r="P23" s="286">
        <f>SUM(D23:O23)</f>
        <v>45</v>
      </c>
      <c r="Q23" s="285"/>
      <c r="R23" s="831"/>
      <c r="S23" s="285"/>
      <c r="T23" s="285"/>
      <c r="U23" s="285" t="s">
        <v>341</v>
      </c>
      <c r="V23" s="287"/>
      <c r="W23" s="288"/>
      <c r="X23" s="288"/>
      <c r="Y23" s="288"/>
      <c r="Z23" s="288"/>
      <c r="AA23" s="288"/>
      <c r="AB23" s="288"/>
      <c r="AC23" s="288"/>
      <c r="AD23" s="290"/>
      <c r="AE23" s="290"/>
      <c r="AF23" s="28">
        <f>SUM(V23:AE23)</f>
        <v>0</v>
      </c>
    </row>
    <row r="24" spans="1:32" x14ac:dyDescent="0.2">
      <c r="A24" s="789"/>
      <c r="B24" s="285"/>
      <c r="C24" s="285" t="s">
        <v>50</v>
      </c>
      <c r="D24" s="287"/>
      <c r="E24" s="287"/>
      <c r="F24" s="287"/>
      <c r="G24" s="287"/>
      <c r="H24" s="287"/>
      <c r="I24" s="287"/>
      <c r="J24" s="287"/>
      <c r="K24" s="287"/>
      <c r="L24" s="287"/>
      <c r="M24" s="289"/>
      <c r="N24" s="289"/>
      <c r="O24" s="289"/>
      <c r="P24" s="286">
        <f>SUM(D24:O24)</f>
        <v>0</v>
      </c>
      <c r="Q24" s="285"/>
      <c r="R24" s="831" t="s">
        <v>532</v>
      </c>
      <c r="S24" s="285"/>
      <c r="T24" s="285"/>
      <c r="U24" s="285" t="s">
        <v>50</v>
      </c>
      <c r="V24" s="287"/>
      <c r="W24" s="288"/>
      <c r="X24" s="288"/>
      <c r="Y24" s="288"/>
      <c r="Z24" s="288"/>
      <c r="AA24" s="288"/>
      <c r="AB24" s="288"/>
      <c r="AC24" s="288"/>
      <c r="AD24" s="290"/>
      <c r="AE24" s="290"/>
      <c r="AF24" s="28"/>
    </row>
    <row r="25" spans="1:32" x14ac:dyDescent="0.2">
      <c r="A25" s="789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 t="s">
        <v>144</v>
      </c>
      <c r="M25" s="285"/>
      <c r="N25" s="285"/>
      <c r="O25" s="285"/>
      <c r="P25" s="335">
        <f>SUM(P22:P24)</f>
        <v>69</v>
      </c>
      <c r="Q25" s="789"/>
      <c r="R25" s="832"/>
      <c r="S25" s="285"/>
      <c r="T25" s="285"/>
      <c r="U25" s="285"/>
      <c r="V25" s="285"/>
      <c r="AC25" s="285" t="s">
        <v>144</v>
      </c>
      <c r="AD25" s="285"/>
      <c r="AF25" s="93">
        <f>SUM(AF22:AF24)</f>
        <v>0</v>
      </c>
    </row>
    <row r="26" spans="1:32" x14ac:dyDescent="0.2">
      <c r="A26" s="789"/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831"/>
      <c r="S26" s="285"/>
      <c r="T26" s="285"/>
      <c r="U26" s="285"/>
      <c r="V26" s="285"/>
    </row>
    <row r="27" spans="1:32" ht="15" x14ac:dyDescent="0.3">
      <c r="A27" s="90" t="s">
        <v>266</v>
      </c>
      <c r="B27" s="51" t="s">
        <v>221</v>
      </c>
      <c r="C27" s="285" t="s">
        <v>73</v>
      </c>
      <c r="D27" s="287"/>
      <c r="E27" s="287"/>
      <c r="F27" s="287"/>
      <c r="G27" s="287"/>
      <c r="H27" s="287"/>
      <c r="I27" s="287"/>
      <c r="J27" s="287"/>
      <c r="K27" s="287"/>
      <c r="L27" s="287"/>
      <c r="M27" s="289"/>
      <c r="N27" s="289"/>
      <c r="O27" s="289"/>
      <c r="P27" s="286"/>
      <c r="Q27" s="285"/>
      <c r="R27" s="831"/>
      <c r="S27" s="285"/>
      <c r="T27" s="285"/>
      <c r="U27" s="285" t="s">
        <v>73</v>
      </c>
      <c r="V27" s="321"/>
      <c r="W27" s="322"/>
      <c r="X27" s="322"/>
      <c r="Y27" s="322"/>
      <c r="Z27" s="322"/>
      <c r="AA27" s="322"/>
      <c r="AB27" s="322"/>
      <c r="AC27" s="322"/>
      <c r="AD27" s="323"/>
      <c r="AE27" s="323"/>
      <c r="AF27" s="286">
        <f>SUM(V27:AE27)</f>
        <v>0</v>
      </c>
    </row>
    <row r="28" spans="1:32" x14ac:dyDescent="0.2">
      <c r="A28" s="789"/>
      <c r="B28" s="285"/>
      <c r="C28" s="285" t="s">
        <v>341</v>
      </c>
      <c r="D28" s="287"/>
      <c r="E28" s="287"/>
      <c r="F28" s="287">
        <f>'DONKEY PERFORMANCE'!BN6</f>
        <v>11</v>
      </c>
      <c r="G28" s="287">
        <f>'DONKEY PERFORMANCE'!CF6</f>
        <v>12</v>
      </c>
      <c r="H28" s="287"/>
      <c r="I28" s="287">
        <f>'DONKEY PERFORMANCE'!DD6</f>
        <v>9</v>
      </c>
      <c r="J28" s="287"/>
      <c r="K28" s="287"/>
      <c r="L28" s="287"/>
      <c r="M28" s="289"/>
      <c r="N28" s="289"/>
      <c r="O28" s="289"/>
      <c r="P28" s="286">
        <f>SUM(D28:O28)</f>
        <v>32</v>
      </c>
      <c r="Q28" s="285"/>
      <c r="R28" s="831"/>
      <c r="S28" s="346"/>
      <c r="T28" s="285"/>
      <c r="U28" s="285" t="s">
        <v>341</v>
      </c>
      <c r="V28" s="324"/>
      <c r="W28" s="325"/>
      <c r="X28" s="325"/>
      <c r="Y28" s="325"/>
      <c r="Z28" s="325"/>
      <c r="AA28" s="325"/>
      <c r="AB28" s="325"/>
      <c r="AC28" s="325"/>
      <c r="AD28" s="326"/>
      <c r="AE28" s="326"/>
      <c r="AF28" s="315">
        <f>SUM(V28:AE28)</f>
        <v>0</v>
      </c>
    </row>
    <row r="29" spans="1:32" x14ac:dyDescent="0.2">
      <c r="A29" s="789"/>
      <c r="B29" s="285"/>
      <c r="C29" s="285" t="s">
        <v>50</v>
      </c>
      <c r="D29" s="291"/>
      <c r="E29" s="291"/>
      <c r="F29" s="291"/>
      <c r="G29" s="287"/>
      <c r="H29" s="291"/>
      <c r="I29" s="291"/>
      <c r="J29" s="291"/>
      <c r="K29" s="291"/>
      <c r="L29" s="291"/>
      <c r="M29" s="897"/>
      <c r="N29" s="897"/>
      <c r="O29" s="289"/>
      <c r="P29" s="286"/>
      <c r="Q29" s="285"/>
      <c r="R29" s="831"/>
      <c r="S29" s="285"/>
      <c r="T29" s="285"/>
      <c r="U29" s="285" t="s">
        <v>50</v>
      </c>
      <c r="V29" s="324"/>
      <c r="W29" s="325"/>
      <c r="X29" s="325"/>
      <c r="Y29" s="325"/>
      <c r="Z29" s="325"/>
      <c r="AA29" s="325"/>
      <c r="AB29" s="325"/>
      <c r="AC29" s="325"/>
      <c r="AD29" s="326"/>
      <c r="AE29" s="326"/>
      <c r="AF29" s="315">
        <f>SUM(V29:AE29)</f>
        <v>0</v>
      </c>
    </row>
    <row r="30" spans="1:32" x14ac:dyDescent="0.2">
      <c r="A30" s="789"/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 t="s">
        <v>144</v>
      </c>
      <c r="M30" s="285"/>
      <c r="N30" s="285"/>
      <c r="O30" s="285"/>
      <c r="P30" s="335">
        <f>SUM(P27:P29)</f>
        <v>32</v>
      </c>
      <c r="Q30" s="789"/>
      <c r="R30" s="832" t="s">
        <v>532</v>
      </c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 t="s">
        <v>144</v>
      </c>
      <c r="AD30" s="285"/>
      <c r="AE30" s="285"/>
      <c r="AF30" s="336">
        <f>SUM(AF27:AF29)</f>
        <v>0</v>
      </c>
    </row>
    <row r="31" spans="1:32" x14ac:dyDescent="0.2">
      <c r="A31" s="789"/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831"/>
      <c r="S31" s="285"/>
      <c r="T31" s="285"/>
      <c r="U31" s="285"/>
      <c r="V31" s="285"/>
    </row>
    <row r="32" spans="1:32" x14ac:dyDescent="0.2">
      <c r="A32" s="789"/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831"/>
      <c r="S32" s="285"/>
      <c r="T32" s="285"/>
      <c r="U32" s="285"/>
      <c r="V32" s="285"/>
    </row>
    <row r="33" spans="1:32" ht="15" x14ac:dyDescent="0.3">
      <c r="A33" s="90" t="s">
        <v>487</v>
      </c>
      <c r="B33" s="91" t="s">
        <v>488</v>
      </c>
      <c r="C33" s="285" t="s">
        <v>73</v>
      </c>
      <c r="D33" s="321"/>
      <c r="E33" s="322"/>
      <c r="F33" s="322"/>
      <c r="G33" s="322"/>
      <c r="H33" s="322"/>
      <c r="I33" s="322"/>
      <c r="J33" s="322"/>
      <c r="K33" s="322"/>
      <c r="L33" s="322"/>
      <c r="M33" s="321"/>
      <c r="N33" s="321"/>
      <c r="O33" s="321"/>
      <c r="P33" s="286"/>
      <c r="Q33" s="286"/>
      <c r="R33" s="831"/>
      <c r="S33" s="285"/>
      <c r="T33" s="285"/>
      <c r="U33" s="285" t="s">
        <v>73</v>
      </c>
      <c r="V33" s="321"/>
      <c r="W33" s="322"/>
      <c r="X33" s="322"/>
      <c r="Y33" s="322"/>
      <c r="Z33" s="322"/>
      <c r="AA33" s="322"/>
      <c r="AB33" s="322"/>
      <c r="AC33" s="322"/>
      <c r="AD33" s="323"/>
      <c r="AE33" s="323"/>
      <c r="AF33" s="286">
        <f>SUM(V33:AE33)</f>
        <v>0</v>
      </c>
    </row>
    <row r="34" spans="1:32" x14ac:dyDescent="0.2">
      <c r="A34" s="346"/>
      <c r="B34" s="285"/>
      <c r="C34" s="285" t="s">
        <v>341</v>
      </c>
      <c r="D34" s="324"/>
      <c r="E34" s="325"/>
      <c r="F34" s="325">
        <f>'DONKEY PERFORMANCE'!BN21</f>
        <v>8</v>
      </c>
      <c r="G34" s="325">
        <f>'DONKEY PERFORMANCE'!CF21</f>
        <v>7</v>
      </c>
      <c r="H34" s="325"/>
      <c r="I34" s="325"/>
      <c r="J34" s="325"/>
      <c r="K34" s="791"/>
      <c r="L34" s="325"/>
      <c r="M34" s="321"/>
      <c r="N34" s="321"/>
      <c r="O34" s="321"/>
      <c r="P34" s="315">
        <f>SUM(F34:O34)</f>
        <v>15</v>
      </c>
      <c r="Q34" s="286"/>
      <c r="R34" s="831"/>
      <c r="S34" s="334"/>
      <c r="T34" s="285"/>
      <c r="U34" s="285" t="s">
        <v>341</v>
      </c>
      <c r="V34" s="324"/>
      <c r="W34" s="325"/>
      <c r="X34" s="325"/>
      <c r="Y34" s="325"/>
      <c r="Z34" s="325"/>
      <c r="AA34" s="325"/>
      <c r="AB34" s="325"/>
      <c r="AC34" s="325"/>
      <c r="AD34" s="326"/>
      <c r="AE34" s="326"/>
      <c r="AF34" s="315">
        <f>SUM(V34:AE34)</f>
        <v>0</v>
      </c>
    </row>
    <row r="35" spans="1:32" x14ac:dyDescent="0.2">
      <c r="A35" s="789"/>
      <c r="B35" s="285"/>
      <c r="C35" s="285" t="s">
        <v>50</v>
      </c>
      <c r="D35" s="324"/>
      <c r="E35" s="325"/>
      <c r="F35" s="325"/>
      <c r="G35" s="325"/>
      <c r="H35" s="325"/>
      <c r="I35" s="325"/>
      <c r="J35" s="325"/>
      <c r="K35" s="325"/>
      <c r="L35" s="325"/>
      <c r="M35" s="321"/>
      <c r="N35" s="321"/>
      <c r="O35" s="321"/>
      <c r="P35" s="315">
        <f>SUM(F35:O35)</f>
        <v>0</v>
      </c>
      <c r="Q35" s="286"/>
      <c r="R35" s="831"/>
      <c r="S35" s="285"/>
      <c r="T35" s="285"/>
      <c r="U35" s="285" t="s">
        <v>50</v>
      </c>
      <c r="V35" s="324"/>
      <c r="W35" s="325"/>
      <c r="X35" s="325"/>
      <c r="Y35" s="325"/>
      <c r="Z35" s="325"/>
      <c r="AA35" s="325"/>
      <c r="AB35" s="325"/>
      <c r="AC35" s="325"/>
      <c r="AD35" s="326"/>
      <c r="AE35" s="326"/>
      <c r="AF35" s="315"/>
    </row>
    <row r="36" spans="1:32" x14ac:dyDescent="0.2">
      <c r="A36" s="789"/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 t="s">
        <v>144</v>
      </c>
      <c r="M36" s="285"/>
      <c r="N36" s="285"/>
      <c r="O36" s="285"/>
      <c r="P36" s="335">
        <f>SUM(P33:P35)</f>
        <v>15</v>
      </c>
      <c r="Q36" s="335">
        <f>SUM(Q33:Q35)</f>
        <v>0</v>
      </c>
      <c r="R36" s="830" t="s">
        <v>532</v>
      </c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 t="s">
        <v>144</v>
      </c>
      <c r="AD36" s="285"/>
      <c r="AE36" s="285"/>
      <c r="AF36" s="337">
        <f>SUM(AF33:AF35)</f>
        <v>0</v>
      </c>
    </row>
    <row r="37" spans="1:32" x14ac:dyDescent="0.2">
      <c r="A37" s="789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831"/>
      <c r="S37" s="285"/>
      <c r="T37" s="285"/>
      <c r="U37" s="285"/>
      <c r="V37" s="285"/>
    </row>
    <row r="38" spans="1:32" x14ac:dyDescent="0.2">
      <c r="A38" s="192"/>
      <c r="R38" s="2"/>
    </row>
    <row r="39" spans="1:32" x14ac:dyDescent="0.2">
      <c r="A39" s="93" t="s">
        <v>655</v>
      </c>
      <c r="B39" s="43" t="s">
        <v>488</v>
      </c>
      <c r="C39" s="285" t="s">
        <v>73</v>
      </c>
      <c r="D39" s="321"/>
      <c r="E39" s="322"/>
      <c r="F39" s="322">
        <f>'DONKEY HALTER'!T23</f>
        <v>1</v>
      </c>
      <c r="G39" s="322">
        <f>'DONKEY HALTER'!Y23</f>
        <v>2</v>
      </c>
      <c r="H39" s="322"/>
      <c r="I39" s="322"/>
      <c r="J39" s="322"/>
      <c r="K39" s="322"/>
      <c r="L39" s="322">
        <f>'DONKEY HALTER'!AT23</f>
        <v>2</v>
      </c>
      <c r="M39" s="321">
        <f>'DONKEY HALTER'!AX23</f>
        <v>2</v>
      </c>
      <c r="N39" s="321"/>
      <c r="O39" s="321"/>
      <c r="P39" s="286">
        <f>SUM(D39:O39)</f>
        <v>7</v>
      </c>
      <c r="Q39" s="28"/>
      <c r="R39" s="2"/>
      <c r="S39" s="285"/>
      <c r="T39" s="285"/>
      <c r="U39" s="285" t="s">
        <v>73</v>
      </c>
      <c r="V39" s="321"/>
      <c r="W39" s="322"/>
      <c r="X39" s="322"/>
      <c r="Y39" s="322"/>
      <c r="Z39" s="322"/>
      <c r="AA39" s="322"/>
      <c r="AB39" s="322"/>
      <c r="AC39" s="322"/>
      <c r="AD39" s="323"/>
      <c r="AE39" s="323"/>
      <c r="AF39" s="286"/>
    </row>
    <row r="40" spans="1:32" x14ac:dyDescent="0.2">
      <c r="A40" s="88"/>
      <c r="C40" s="285" t="s">
        <v>341</v>
      </c>
      <c r="D40" s="324"/>
      <c r="E40" s="325"/>
      <c r="F40" s="325"/>
      <c r="G40" s="325"/>
      <c r="H40" s="325"/>
      <c r="I40" s="325"/>
      <c r="J40" s="325"/>
      <c r="K40" s="325"/>
      <c r="L40" s="325">
        <f>'DONKEY PERFORMANCE'!FY29</f>
        <v>3</v>
      </c>
      <c r="M40" s="321">
        <f>'DONKEY PERFORMANCE'!GP29</f>
        <v>3</v>
      </c>
      <c r="N40" s="321"/>
      <c r="O40" s="321"/>
      <c r="P40" s="315">
        <f>SUM(D40:O40)</f>
        <v>6</v>
      </c>
      <c r="Q40" s="28"/>
      <c r="R40" s="2"/>
      <c r="S40" s="279"/>
      <c r="U40" s="285" t="s">
        <v>341</v>
      </c>
      <c r="V40" s="324"/>
      <c r="W40" s="325"/>
      <c r="X40" s="325"/>
      <c r="Y40" s="325"/>
      <c r="Z40" s="325"/>
      <c r="AA40" s="325"/>
      <c r="AB40" s="325"/>
      <c r="AC40" s="325"/>
      <c r="AD40" s="326"/>
      <c r="AE40" s="326"/>
      <c r="AF40" s="315">
        <f>SUM(V40:AE40)</f>
        <v>0</v>
      </c>
    </row>
    <row r="41" spans="1:32" x14ac:dyDescent="0.2">
      <c r="C41" s="285" t="s">
        <v>50</v>
      </c>
      <c r="D41" s="324"/>
      <c r="E41" s="325"/>
      <c r="F41" s="325"/>
      <c r="G41" s="325"/>
      <c r="H41" s="325"/>
      <c r="I41" s="325"/>
      <c r="J41" s="325"/>
      <c r="K41" s="325"/>
      <c r="L41" s="325">
        <f>'DONKEY GYMKHANA'!BY10</f>
        <v>5</v>
      </c>
      <c r="M41" s="321">
        <f>'DONKEY GYMKHANA'!CF10</f>
        <v>5</v>
      </c>
      <c r="N41" s="321"/>
      <c r="O41" s="321"/>
      <c r="P41" s="315">
        <f>SUM(D41:O41)</f>
        <v>10</v>
      </c>
      <c r="Q41" s="28"/>
      <c r="R41" s="2"/>
      <c r="U41" s="285" t="s">
        <v>50</v>
      </c>
      <c r="V41" s="324"/>
      <c r="W41" s="325"/>
      <c r="X41" s="325"/>
      <c r="Y41" s="325"/>
      <c r="Z41" s="325"/>
      <c r="AA41" s="325"/>
      <c r="AB41" s="325"/>
      <c r="AC41" s="325"/>
      <c r="AD41" s="326"/>
      <c r="AE41" s="326"/>
      <c r="AF41" s="315"/>
    </row>
    <row r="42" spans="1:32" x14ac:dyDescent="0.2">
      <c r="C42" s="285"/>
      <c r="D42" s="285"/>
      <c r="E42" s="285"/>
      <c r="F42" s="285"/>
      <c r="G42" s="285"/>
      <c r="H42" s="285"/>
      <c r="I42" s="285"/>
      <c r="J42" s="285"/>
      <c r="K42" s="285"/>
      <c r="L42" s="285" t="s">
        <v>144</v>
      </c>
      <c r="M42" s="285"/>
      <c r="N42" s="285"/>
      <c r="O42" s="285"/>
      <c r="P42" s="335">
        <f>SUM(P39:P41)</f>
        <v>23</v>
      </c>
      <c r="Q42" s="93">
        <f>SUM(Q39:Q41)</f>
        <v>0</v>
      </c>
      <c r="R42" s="833">
        <v>4</v>
      </c>
      <c r="U42" s="285"/>
      <c r="V42" s="285"/>
      <c r="W42" s="285"/>
      <c r="X42" s="285"/>
      <c r="Y42" s="285"/>
      <c r="Z42" s="285"/>
      <c r="AA42" s="285"/>
      <c r="AB42" s="285"/>
      <c r="AC42" s="285" t="s">
        <v>144</v>
      </c>
      <c r="AD42" s="285"/>
      <c r="AE42" s="285"/>
      <c r="AF42" s="337">
        <f>SUM(AF39:AF41)</f>
        <v>0</v>
      </c>
    </row>
  </sheetData>
  <mergeCells count="2">
    <mergeCell ref="A3:O3"/>
    <mergeCell ref="S3:T3"/>
  </mergeCell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R33"/>
  <sheetViews>
    <sheetView zoomScale="80" zoomScaleNormal="80" workbookViewId="0">
      <pane xSplit="1" topLeftCell="B1" activePane="topRight" state="frozen"/>
      <selection activeCell="BS17" sqref="BS17"/>
      <selection pane="topRight" activeCell="A21" sqref="A21:XFD21"/>
    </sheetView>
  </sheetViews>
  <sheetFormatPr defaultColWidth="9.140625" defaultRowHeight="15" x14ac:dyDescent="0.3"/>
  <cols>
    <col min="1" max="1" width="33.140625" style="50" customWidth="1"/>
    <col min="2" max="2" width="7.28515625" style="50" customWidth="1"/>
    <col min="3" max="3" width="28.5703125" style="50" customWidth="1"/>
    <col min="4" max="18" width="5.7109375" style="50" customWidth="1"/>
    <col min="19" max="35" width="5.7109375" style="524" customWidth="1"/>
    <col min="36" max="47" width="5.7109375" style="50" customWidth="1"/>
    <col min="48" max="48" width="5.7109375" style="524" customWidth="1"/>
    <col min="49" max="65" width="5.7109375" style="50" customWidth="1"/>
    <col min="66" max="108" width="5.7109375" style="524" customWidth="1"/>
    <col min="109" max="122" width="5.7109375" style="50" customWidth="1"/>
    <col min="123" max="132" width="5.7109375" style="524" customWidth="1"/>
    <col min="133" max="147" width="5.7109375" style="50" customWidth="1"/>
    <col min="148" max="164" width="5.7109375" style="524" customWidth="1"/>
    <col min="165" max="180" width="5.7109375" style="50" customWidth="1"/>
    <col min="181" max="198" width="5.7109375" style="524" customWidth="1"/>
    <col min="199" max="16384" width="9.140625" style="50"/>
  </cols>
  <sheetData>
    <row r="1" spans="1:200" ht="25.5" x14ac:dyDescent="0.45">
      <c r="A1" s="349" t="s">
        <v>625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G1" s="530"/>
      <c r="AH1" s="530"/>
      <c r="AI1" s="530"/>
      <c r="AU1" s="1513"/>
      <c r="AV1" s="1513"/>
      <c r="AW1" s="1513"/>
      <c r="AX1" s="1513"/>
      <c r="AY1" s="1513"/>
      <c r="AZ1" s="1513"/>
      <c r="BA1" s="1513"/>
      <c r="BB1" s="1513"/>
    </row>
    <row r="2" spans="1:200" ht="20.25" x14ac:dyDescent="0.3">
      <c r="A2" s="352" t="s">
        <v>169</v>
      </c>
      <c r="B2" s="142"/>
      <c r="C2" s="142"/>
    </row>
    <row r="3" spans="1:200" s="142" customFormat="1" x14ac:dyDescent="0.3">
      <c r="A3" s="52"/>
      <c r="B3" s="52"/>
      <c r="C3" s="52"/>
      <c r="D3" s="1519" t="s">
        <v>257</v>
      </c>
      <c r="E3" s="1538"/>
      <c r="F3" s="1538"/>
      <c r="G3" s="1538"/>
      <c r="H3" s="1538"/>
      <c r="I3" s="1538"/>
      <c r="J3" s="1538"/>
      <c r="K3" s="1538"/>
      <c r="L3" s="1538"/>
      <c r="M3" s="1538"/>
      <c r="N3" s="1538"/>
      <c r="O3" s="1538"/>
      <c r="P3" s="1538"/>
      <c r="Q3" s="1538"/>
      <c r="R3" s="1538"/>
      <c r="S3" s="1687"/>
      <c r="T3" s="1688" t="s">
        <v>257</v>
      </c>
      <c r="U3" s="1538"/>
      <c r="V3" s="1538"/>
      <c r="W3" s="1538"/>
      <c r="X3" s="1538"/>
      <c r="Y3" s="1538"/>
      <c r="Z3" s="1538"/>
      <c r="AA3" s="1538"/>
      <c r="AB3" s="1538"/>
      <c r="AC3" s="1538"/>
      <c r="AD3" s="1538"/>
      <c r="AE3" s="1538"/>
      <c r="AF3" s="1538"/>
      <c r="AG3" s="1538"/>
      <c r="AH3" s="1538"/>
      <c r="AI3" s="1687"/>
      <c r="AJ3" s="1532" t="s">
        <v>627</v>
      </c>
      <c r="AK3" s="1533"/>
      <c r="AL3" s="1533"/>
      <c r="AM3" s="1533"/>
      <c r="AN3" s="1533"/>
      <c r="AO3" s="1533"/>
      <c r="AP3" s="1533"/>
      <c r="AQ3" s="1533"/>
      <c r="AR3" s="1533"/>
      <c r="AS3" s="1533"/>
      <c r="AT3" s="1533"/>
      <c r="AU3" s="1533"/>
      <c r="AV3" s="1534"/>
      <c r="AW3" s="1511" t="s">
        <v>225</v>
      </c>
      <c r="AX3" s="1535"/>
      <c r="AY3" s="1535"/>
      <c r="AZ3" s="1535"/>
      <c r="BA3" s="1535"/>
      <c r="BB3" s="1535"/>
      <c r="BC3" s="1535"/>
      <c r="BD3" s="1535"/>
      <c r="BE3" s="1535"/>
      <c r="BF3" s="1535"/>
      <c r="BG3" s="1535"/>
      <c r="BH3" s="1535"/>
      <c r="BI3" s="1535"/>
      <c r="BJ3" s="1535"/>
      <c r="BK3" s="1535"/>
      <c r="BL3" s="1535"/>
      <c r="BM3" s="1535"/>
      <c r="BN3" s="1512"/>
      <c r="BO3" s="1521" t="s">
        <v>225</v>
      </c>
      <c r="BP3" s="1539"/>
      <c r="BQ3" s="1539"/>
      <c r="BR3" s="1539"/>
      <c r="BS3" s="1539"/>
      <c r="BT3" s="1539"/>
      <c r="BU3" s="1539"/>
      <c r="BV3" s="1539"/>
      <c r="BW3" s="1539"/>
      <c r="BX3" s="1539"/>
      <c r="BY3" s="1539"/>
      <c r="BZ3" s="1539"/>
      <c r="CA3" s="1539"/>
      <c r="CB3" s="1539"/>
      <c r="CC3" s="1539"/>
      <c r="CD3" s="1539"/>
      <c r="CE3" s="1539"/>
      <c r="CF3" s="1522"/>
      <c r="CG3" s="1685" t="s">
        <v>577</v>
      </c>
      <c r="CH3" s="1686"/>
      <c r="CI3" s="1686"/>
      <c r="CJ3" s="1686"/>
      <c r="CK3" s="1686"/>
      <c r="CL3" s="1686"/>
      <c r="CM3" s="1686"/>
      <c r="CN3" s="1686"/>
      <c r="CO3" s="1686"/>
      <c r="CP3" s="1686"/>
      <c r="CQ3" s="1686"/>
      <c r="CR3" s="1686"/>
      <c r="CS3" s="1686"/>
      <c r="CT3" s="1686"/>
      <c r="CU3" s="1686"/>
      <c r="CV3" s="1686"/>
      <c r="CW3" s="1686"/>
      <c r="CX3" s="1686"/>
      <c r="CY3" s="1686"/>
      <c r="CZ3" s="1686"/>
      <c r="DA3" s="1686"/>
      <c r="DB3" s="1686"/>
      <c r="DC3" s="1686"/>
      <c r="DD3" s="1686"/>
      <c r="DE3" s="1595" t="s">
        <v>224</v>
      </c>
      <c r="DF3" s="1595"/>
      <c r="DG3" s="1595"/>
      <c r="DH3" s="1595"/>
      <c r="DI3" s="1595"/>
      <c r="DJ3" s="1595"/>
      <c r="DK3" s="1595"/>
      <c r="DL3" s="1595"/>
      <c r="DM3" s="1595"/>
      <c r="DN3" s="1595"/>
      <c r="DO3" s="1595"/>
      <c r="DP3" s="1595"/>
      <c r="DQ3" s="1595"/>
      <c r="DR3" s="1595"/>
      <c r="DS3" s="1596"/>
      <c r="DT3" s="1527" t="s">
        <v>2</v>
      </c>
      <c r="DU3" s="1528"/>
      <c r="DV3" s="1528"/>
      <c r="DW3" s="1528"/>
      <c r="DX3" s="1528"/>
      <c r="DY3" s="1528"/>
      <c r="DZ3" s="1528"/>
      <c r="EA3" s="1528"/>
      <c r="EB3" s="1529"/>
      <c r="EC3" s="1515" t="s">
        <v>257</v>
      </c>
      <c r="ED3" s="1536"/>
      <c r="EE3" s="1536"/>
      <c r="EF3" s="1536"/>
      <c r="EG3" s="1536"/>
      <c r="EH3" s="1536"/>
      <c r="EI3" s="1536"/>
      <c r="EJ3" s="1536"/>
      <c r="EK3" s="1536"/>
      <c r="EL3" s="1536"/>
      <c r="EM3" s="1536"/>
      <c r="EN3" s="1536"/>
      <c r="EO3" s="1536"/>
      <c r="EP3" s="1536"/>
      <c r="EQ3" s="1536"/>
      <c r="ER3" s="1516"/>
      <c r="ES3" s="1629" t="s">
        <v>257</v>
      </c>
      <c r="ET3" s="1627"/>
      <c r="EU3" s="1627"/>
      <c r="EV3" s="1627"/>
      <c r="EW3" s="1627"/>
      <c r="EX3" s="1627"/>
      <c r="EY3" s="1627"/>
      <c r="EZ3" s="1627"/>
      <c r="FA3" s="1627"/>
      <c r="FB3" s="1627"/>
      <c r="FC3" s="1627"/>
      <c r="FD3" s="1627"/>
      <c r="FE3" s="1627"/>
      <c r="FF3" s="1630"/>
      <c r="FG3" s="696"/>
      <c r="FH3" s="696"/>
      <c r="FI3" s="1511" t="s">
        <v>225</v>
      </c>
      <c r="FJ3" s="1535"/>
      <c r="FK3" s="1535"/>
      <c r="FL3" s="1535"/>
      <c r="FM3" s="1535"/>
      <c r="FN3" s="1535"/>
      <c r="FO3" s="1535"/>
      <c r="FP3" s="1535"/>
      <c r="FQ3" s="1535"/>
      <c r="FR3" s="1535"/>
      <c r="FS3" s="1535"/>
      <c r="FT3" s="1535"/>
      <c r="FU3" s="1535"/>
      <c r="FV3" s="1535"/>
      <c r="FW3" s="1535"/>
      <c r="FX3" s="1535"/>
      <c r="FY3" s="1512"/>
      <c r="FZ3" s="1511" t="s">
        <v>225</v>
      </c>
      <c r="GA3" s="1535"/>
      <c r="GB3" s="1535"/>
      <c r="GC3" s="1535"/>
      <c r="GD3" s="1535"/>
      <c r="GE3" s="1535"/>
      <c r="GF3" s="1535"/>
      <c r="GG3" s="1535"/>
      <c r="GH3" s="1535"/>
      <c r="GI3" s="1535"/>
      <c r="GJ3" s="1535"/>
      <c r="GK3" s="1535"/>
      <c r="GL3" s="1535"/>
      <c r="GM3" s="1535"/>
      <c r="GN3" s="1535"/>
      <c r="GO3" s="1535"/>
      <c r="GP3" s="1512"/>
    </row>
    <row r="4" spans="1:200" ht="199.5" customHeight="1" x14ac:dyDescent="0.3">
      <c r="A4" s="52" t="s">
        <v>28</v>
      </c>
      <c r="B4" s="52" t="s">
        <v>17</v>
      </c>
      <c r="C4" s="52" t="s">
        <v>18</v>
      </c>
      <c r="D4" s="390" t="s">
        <v>256</v>
      </c>
      <c r="E4" s="391" t="s">
        <v>315</v>
      </c>
      <c r="F4" s="391" t="s">
        <v>261</v>
      </c>
      <c r="G4" s="391" t="s">
        <v>39</v>
      </c>
      <c r="H4" s="391" t="s">
        <v>132</v>
      </c>
      <c r="I4" s="477" t="s">
        <v>142</v>
      </c>
      <c r="J4" s="477" t="s">
        <v>281</v>
      </c>
      <c r="K4" s="477" t="s">
        <v>282</v>
      </c>
      <c r="L4" s="477" t="s">
        <v>422</v>
      </c>
      <c r="M4" s="477" t="s">
        <v>557</v>
      </c>
      <c r="N4" s="477" t="s">
        <v>295</v>
      </c>
      <c r="O4" s="477" t="s">
        <v>294</v>
      </c>
      <c r="P4" s="477" t="s">
        <v>57</v>
      </c>
      <c r="Q4" s="477" t="s">
        <v>316</v>
      </c>
      <c r="R4" s="477" t="s">
        <v>99</v>
      </c>
      <c r="S4" s="614" t="s">
        <v>304</v>
      </c>
      <c r="T4" s="390" t="s">
        <v>256</v>
      </c>
      <c r="U4" s="391" t="s">
        <v>315</v>
      </c>
      <c r="V4" s="391" t="s">
        <v>261</v>
      </c>
      <c r="W4" s="391" t="s">
        <v>39</v>
      </c>
      <c r="X4" s="391" t="s">
        <v>132</v>
      </c>
      <c r="Y4" s="477" t="s">
        <v>142</v>
      </c>
      <c r="Z4" s="477" t="s">
        <v>83</v>
      </c>
      <c r="AA4" s="477" t="s">
        <v>281</v>
      </c>
      <c r="AB4" s="477" t="s">
        <v>422</v>
      </c>
      <c r="AC4" s="477" t="s">
        <v>557</v>
      </c>
      <c r="AD4" s="477" t="s">
        <v>295</v>
      </c>
      <c r="AE4" s="477" t="s">
        <v>294</v>
      </c>
      <c r="AF4" s="477" t="s">
        <v>57</v>
      </c>
      <c r="AG4" s="477" t="s">
        <v>316</v>
      </c>
      <c r="AH4" s="477" t="s">
        <v>99</v>
      </c>
      <c r="AI4" s="614" t="s">
        <v>304</v>
      </c>
      <c r="AJ4" s="393" t="s">
        <v>178</v>
      </c>
      <c r="AK4" s="393" t="s">
        <v>39</v>
      </c>
      <c r="AL4" s="393" t="s">
        <v>142</v>
      </c>
      <c r="AM4" s="393" t="s">
        <v>80</v>
      </c>
      <c r="AN4" s="393" t="s">
        <v>57</v>
      </c>
      <c r="AO4" s="393" t="s">
        <v>228</v>
      </c>
      <c r="AP4" s="393" t="s">
        <v>525</v>
      </c>
      <c r="AQ4" s="393" t="s">
        <v>83</v>
      </c>
      <c r="AR4" s="393" t="s">
        <v>281</v>
      </c>
      <c r="AS4" s="393" t="s">
        <v>324</v>
      </c>
      <c r="AT4" s="393" t="s">
        <v>526</v>
      </c>
      <c r="AU4" s="393" t="s">
        <v>588</v>
      </c>
      <c r="AV4" s="986" t="s">
        <v>304</v>
      </c>
      <c r="AW4" s="367" t="s">
        <v>178</v>
      </c>
      <c r="AX4" s="367" t="s">
        <v>354</v>
      </c>
      <c r="AY4" s="367" t="s">
        <v>80</v>
      </c>
      <c r="AZ4" s="367" t="s">
        <v>359</v>
      </c>
      <c r="BA4" s="367" t="s">
        <v>57</v>
      </c>
      <c r="BB4" s="367" t="s">
        <v>228</v>
      </c>
      <c r="BC4" s="367" t="s">
        <v>132</v>
      </c>
      <c r="BD4" s="116" t="s">
        <v>39</v>
      </c>
      <c r="BE4" s="307" t="s">
        <v>142</v>
      </c>
      <c r="BF4" s="307" t="s">
        <v>295</v>
      </c>
      <c r="BG4" s="307" t="s">
        <v>294</v>
      </c>
      <c r="BH4" s="307" t="s">
        <v>66</v>
      </c>
      <c r="BI4" s="307" t="s">
        <v>83</v>
      </c>
      <c r="BJ4" s="307" t="s">
        <v>71</v>
      </c>
      <c r="BK4" s="307" t="s">
        <v>358</v>
      </c>
      <c r="BL4" s="370" t="s">
        <v>657</v>
      </c>
      <c r="BM4" s="368" t="s">
        <v>76</v>
      </c>
      <c r="BN4" s="708" t="s">
        <v>304</v>
      </c>
      <c r="BO4" s="370" t="s">
        <v>178</v>
      </c>
      <c r="BP4" s="511" t="s">
        <v>354</v>
      </c>
      <c r="BQ4" s="511" t="s">
        <v>80</v>
      </c>
      <c r="BR4" s="511" t="s">
        <v>359</v>
      </c>
      <c r="BS4" s="511" t="s">
        <v>57</v>
      </c>
      <c r="BT4" s="511" t="s">
        <v>228</v>
      </c>
      <c r="BU4" s="511" t="s">
        <v>132</v>
      </c>
      <c r="BV4" s="511" t="s">
        <v>39</v>
      </c>
      <c r="BW4" s="511" t="s">
        <v>142</v>
      </c>
      <c r="BX4" s="511" t="s">
        <v>295</v>
      </c>
      <c r="BY4" s="511" t="s">
        <v>294</v>
      </c>
      <c r="BZ4" s="511" t="s">
        <v>66</v>
      </c>
      <c r="CA4" s="511" t="s">
        <v>83</v>
      </c>
      <c r="CB4" s="370" t="s">
        <v>71</v>
      </c>
      <c r="CC4" s="511" t="s">
        <v>358</v>
      </c>
      <c r="CD4" s="370" t="s">
        <v>657</v>
      </c>
      <c r="CE4" s="520" t="s">
        <v>76</v>
      </c>
      <c r="CF4" s="701" t="s">
        <v>304</v>
      </c>
      <c r="CG4" s="1355" t="s">
        <v>294</v>
      </c>
      <c r="CH4" s="1355" t="s">
        <v>295</v>
      </c>
      <c r="CI4" s="1355" t="s">
        <v>354</v>
      </c>
      <c r="CJ4" s="1355" t="s">
        <v>82</v>
      </c>
      <c r="CK4" s="1356" t="s">
        <v>691</v>
      </c>
      <c r="CL4" s="1355" t="s">
        <v>692</v>
      </c>
      <c r="CM4" s="1355" t="s">
        <v>694</v>
      </c>
      <c r="CN4" s="1355" t="s">
        <v>693</v>
      </c>
      <c r="CO4" s="1355" t="s">
        <v>699</v>
      </c>
      <c r="CP4" s="1355" t="s">
        <v>700</v>
      </c>
      <c r="CQ4" s="1355" t="s">
        <v>709</v>
      </c>
      <c r="CR4" s="1355" t="s">
        <v>710</v>
      </c>
      <c r="CS4" s="1355" t="s">
        <v>717</v>
      </c>
      <c r="CT4" s="1355" t="s">
        <v>80</v>
      </c>
      <c r="CU4" s="1355" t="s">
        <v>57</v>
      </c>
      <c r="CV4" s="1355" t="s">
        <v>719</v>
      </c>
      <c r="CW4" s="1355" t="s">
        <v>720</v>
      </c>
      <c r="CX4" s="1355" t="s">
        <v>721</v>
      </c>
      <c r="CY4" s="1366" t="s">
        <v>722</v>
      </c>
      <c r="CZ4" s="1366" t="s">
        <v>723</v>
      </c>
      <c r="DA4" s="1366" t="s">
        <v>724</v>
      </c>
      <c r="DB4" s="1366" t="s">
        <v>725</v>
      </c>
      <c r="DC4" s="1366" t="s">
        <v>726</v>
      </c>
      <c r="DD4" s="1076" t="s">
        <v>304</v>
      </c>
      <c r="DE4" s="480" t="s">
        <v>256</v>
      </c>
      <c r="DF4" s="480" t="s">
        <v>82</v>
      </c>
      <c r="DG4" s="480" t="s">
        <v>132</v>
      </c>
      <c r="DH4" s="480" t="s">
        <v>142</v>
      </c>
      <c r="DI4" s="480" t="s">
        <v>228</v>
      </c>
      <c r="DJ4" s="480" t="s">
        <v>294</v>
      </c>
      <c r="DK4" s="480" t="s">
        <v>295</v>
      </c>
      <c r="DL4" s="480" t="s">
        <v>99</v>
      </c>
      <c r="DM4" s="480" t="s">
        <v>57</v>
      </c>
      <c r="DN4" s="480" t="s">
        <v>501</v>
      </c>
      <c r="DO4" s="480" t="s">
        <v>422</v>
      </c>
      <c r="DP4" s="480" t="s">
        <v>498</v>
      </c>
      <c r="DQ4" s="480" t="s">
        <v>499</v>
      </c>
      <c r="DR4" s="480" t="s">
        <v>500</v>
      </c>
      <c r="DS4" s="716" t="s">
        <v>304</v>
      </c>
      <c r="DT4" s="1448" t="s">
        <v>762</v>
      </c>
      <c r="DU4" s="1448" t="s">
        <v>99</v>
      </c>
      <c r="DV4" s="1448" t="s">
        <v>39</v>
      </c>
      <c r="DW4" s="1448" t="s">
        <v>82</v>
      </c>
      <c r="DX4" s="1448" t="s">
        <v>763</v>
      </c>
      <c r="DY4" s="1448" t="s">
        <v>281</v>
      </c>
      <c r="DZ4" s="1448" t="s">
        <v>282</v>
      </c>
      <c r="EA4" s="1448" t="s">
        <v>422</v>
      </c>
      <c r="EB4" s="716" t="s">
        <v>304</v>
      </c>
      <c r="EC4" s="392" t="s">
        <v>283</v>
      </c>
      <c r="ED4" s="392" t="s">
        <v>82</v>
      </c>
      <c r="EE4" s="392" t="s">
        <v>99</v>
      </c>
      <c r="EF4" s="479" t="s">
        <v>284</v>
      </c>
      <c r="EG4" s="479" t="s">
        <v>57</v>
      </c>
      <c r="EH4" s="479" t="s">
        <v>294</v>
      </c>
      <c r="EI4" s="479" t="s">
        <v>295</v>
      </c>
      <c r="EJ4" s="479" t="s">
        <v>536</v>
      </c>
      <c r="EK4" s="479" t="s">
        <v>282</v>
      </c>
      <c r="EL4" s="479" t="s">
        <v>422</v>
      </c>
      <c r="EM4" s="479" t="s">
        <v>391</v>
      </c>
      <c r="EN4" s="479" t="s">
        <v>142</v>
      </c>
      <c r="EO4" s="392" t="s">
        <v>261</v>
      </c>
      <c r="EP4" s="392" t="s">
        <v>39</v>
      </c>
      <c r="EQ4" s="392" t="s">
        <v>132</v>
      </c>
      <c r="ER4" s="741" t="s">
        <v>304</v>
      </c>
      <c r="ES4" s="380" t="s">
        <v>283</v>
      </c>
      <c r="ET4" s="915" t="s">
        <v>82</v>
      </c>
      <c r="EU4" s="915" t="s">
        <v>99</v>
      </c>
      <c r="EV4" s="916" t="s">
        <v>284</v>
      </c>
      <c r="EW4" s="916" t="s">
        <v>294</v>
      </c>
      <c r="EX4" s="916" t="s">
        <v>57</v>
      </c>
      <c r="EY4" s="916" t="s">
        <v>295</v>
      </c>
      <c r="EZ4" s="994" t="s">
        <v>536</v>
      </c>
      <c r="FA4" s="994" t="s">
        <v>282</v>
      </c>
      <c r="FB4" s="994" t="s">
        <v>422</v>
      </c>
      <c r="FC4" s="994" t="s">
        <v>391</v>
      </c>
      <c r="FD4" s="916" t="s">
        <v>142</v>
      </c>
      <c r="FE4" s="915" t="s">
        <v>261</v>
      </c>
      <c r="FF4" s="915" t="s">
        <v>39</v>
      </c>
      <c r="FG4" s="915" t="s">
        <v>132</v>
      </c>
      <c r="FH4" s="902" t="s">
        <v>304</v>
      </c>
      <c r="FI4" s="368" t="s">
        <v>315</v>
      </c>
      <c r="FJ4" s="368" t="s">
        <v>372</v>
      </c>
      <c r="FK4" s="368" t="s">
        <v>99</v>
      </c>
      <c r="FL4" s="368" t="s">
        <v>359</v>
      </c>
      <c r="FM4" s="368" t="s">
        <v>57</v>
      </c>
      <c r="FN4" s="368" t="s">
        <v>228</v>
      </c>
      <c r="FO4" s="368" t="s">
        <v>294</v>
      </c>
      <c r="FP4" s="368" t="s">
        <v>295</v>
      </c>
      <c r="FQ4" s="368" t="s">
        <v>422</v>
      </c>
      <c r="FR4" s="368" t="s">
        <v>83</v>
      </c>
      <c r="FS4" s="368" t="s">
        <v>421</v>
      </c>
      <c r="FT4" s="368" t="s">
        <v>611</v>
      </c>
      <c r="FU4" s="368" t="s">
        <v>66</v>
      </c>
      <c r="FV4" s="368" t="s">
        <v>39</v>
      </c>
      <c r="FW4" s="368" t="s">
        <v>132</v>
      </c>
      <c r="FX4" s="368" t="s">
        <v>142</v>
      </c>
      <c r="FY4" s="769" t="s">
        <v>304</v>
      </c>
      <c r="FZ4" s="519" t="s">
        <v>315</v>
      </c>
      <c r="GA4" s="520" t="s">
        <v>372</v>
      </c>
      <c r="GB4" s="520" t="s">
        <v>99</v>
      </c>
      <c r="GC4" s="520" t="s">
        <v>359</v>
      </c>
      <c r="GD4" s="520" t="s">
        <v>57</v>
      </c>
      <c r="GE4" s="520" t="s">
        <v>228</v>
      </c>
      <c r="GF4" s="520" t="s">
        <v>294</v>
      </c>
      <c r="GG4" s="520" t="s">
        <v>295</v>
      </c>
      <c r="GH4" s="519" t="s">
        <v>422</v>
      </c>
      <c r="GI4" s="520" t="s">
        <v>83</v>
      </c>
      <c r="GJ4" s="520" t="s">
        <v>421</v>
      </c>
      <c r="GK4" s="520" t="s">
        <v>611</v>
      </c>
      <c r="GL4" s="520" t="s">
        <v>66</v>
      </c>
      <c r="GM4" s="520" t="s">
        <v>39</v>
      </c>
      <c r="GN4" s="520" t="s">
        <v>132</v>
      </c>
      <c r="GO4" s="520" t="s">
        <v>142</v>
      </c>
      <c r="GP4" s="779" t="s">
        <v>304</v>
      </c>
      <c r="GQ4" s="54" t="s">
        <v>20</v>
      </c>
    </row>
    <row r="5" spans="1:200" x14ac:dyDescent="0.3">
      <c r="A5" s="52"/>
      <c r="B5" s="52"/>
      <c r="C5" s="52"/>
      <c r="D5" s="398"/>
      <c r="E5" s="402"/>
      <c r="F5" s="402"/>
      <c r="G5" s="402"/>
      <c r="H5" s="402"/>
      <c r="I5" s="422"/>
      <c r="J5" s="422"/>
      <c r="K5" s="422"/>
      <c r="L5" s="422"/>
      <c r="M5" s="422"/>
      <c r="N5" s="422"/>
      <c r="O5" s="478"/>
      <c r="P5" s="478"/>
      <c r="Q5" s="422"/>
      <c r="R5" s="422"/>
      <c r="S5" s="618"/>
      <c r="T5" s="541"/>
      <c r="U5" s="541"/>
      <c r="V5" s="541"/>
      <c r="W5" s="541"/>
      <c r="X5" s="541"/>
      <c r="Y5" s="609"/>
      <c r="Z5" s="609"/>
      <c r="AA5" s="609"/>
      <c r="AB5" s="609"/>
      <c r="AC5" s="609"/>
      <c r="AD5" s="609"/>
      <c r="AE5" s="609"/>
      <c r="AF5" s="609"/>
      <c r="AG5" s="609"/>
      <c r="AH5" s="609"/>
      <c r="AI5" s="618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985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704"/>
      <c r="BO5" s="574"/>
      <c r="BP5" s="574"/>
      <c r="BQ5" s="574"/>
      <c r="BR5" s="574"/>
      <c r="BS5" s="574"/>
      <c r="BT5" s="574"/>
      <c r="BU5" s="574"/>
      <c r="BV5" s="574"/>
      <c r="BW5" s="574"/>
      <c r="BX5" s="574"/>
      <c r="BY5" s="574"/>
      <c r="BZ5" s="574"/>
      <c r="CA5" s="574"/>
      <c r="CB5" s="574"/>
      <c r="CC5" s="574"/>
      <c r="CD5" s="574"/>
      <c r="CE5" s="574"/>
      <c r="CF5" s="704"/>
      <c r="CG5" s="1357"/>
      <c r="CH5" s="1357"/>
      <c r="CI5" s="1357"/>
      <c r="CJ5" s="1357"/>
      <c r="CK5" s="1357"/>
      <c r="CL5" s="1357"/>
      <c r="CM5" s="1357"/>
      <c r="CN5" s="1357"/>
      <c r="CO5" s="1357"/>
      <c r="CP5" s="1357"/>
      <c r="CQ5" s="1357"/>
      <c r="CR5" s="1357"/>
      <c r="CS5" s="1357"/>
      <c r="CT5" s="1357"/>
      <c r="CU5" s="1357"/>
      <c r="CV5" s="1357"/>
      <c r="CW5" s="1357"/>
      <c r="CX5" s="1357"/>
      <c r="CY5" s="1357"/>
      <c r="CZ5" s="1357"/>
      <c r="DA5" s="1357"/>
      <c r="DB5" s="1357"/>
      <c r="DC5" s="1357"/>
      <c r="DD5" s="704"/>
      <c r="DE5" s="273"/>
      <c r="DF5" s="273"/>
      <c r="DG5" s="273"/>
      <c r="DH5" s="273"/>
      <c r="DI5" s="273"/>
      <c r="DJ5" s="273"/>
      <c r="DK5" s="273"/>
      <c r="DL5" s="273"/>
      <c r="DM5" s="273"/>
      <c r="DN5" s="273"/>
      <c r="DO5" s="273"/>
      <c r="DP5" s="273"/>
      <c r="DQ5" s="273"/>
      <c r="DR5" s="273"/>
      <c r="DS5" s="721"/>
      <c r="DT5" s="721"/>
      <c r="DU5" s="721"/>
      <c r="DV5" s="721"/>
      <c r="DW5" s="721"/>
      <c r="DX5" s="721"/>
      <c r="DY5" s="721"/>
      <c r="DZ5" s="721"/>
      <c r="EA5" s="721"/>
      <c r="EB5" s="721"/>
      <c r="EC5" s="389"/>
      <c r="ED5" s="389"/>
      <c r="EE5" s="389"/>
      <c r="EF5" s="389"/>
      <c r="EG5" s="389"/>
      <c r="EH5" s="389"/>
      <c r="EI5" s="389"/>
      <c r="EJ5" s="389"/>
      <c r="EK5" s="389"/>
      <c r="EL5" s="389"/>
      <c r="EM5" s="389"/>
      <c r="EN5" s="389"/>
      <c r="EO5" s="389"/>
      <c r="EP5" s="389"/>
      <c r="EQ5" s="389"/>
      <c r="ER5" s="755"/>
      <c r="ES5" s="917"/>
      <c r="ET5" s="917"/>
      <c r="EU5" s="917"/>
      <c r="EV5" s="917"/>
      <c r="EW5" s="917"/>
      <c r="EX5" s="917"/>
      <c r="EY5" s="917"/>
      <c r="EZ5" s="917"/>
      <c r="FA5" s="917"/>
      <c r="FB5" s="917"/>
      <c r="FC5" s="917"/>
      <c r="FD5" s="917"/>
      <c r="FE5" s="917"/>
      <c r="FF5" s="917"/>
      <c r="FG5" s="917"/>
      <c r="FH5" s="755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777"/>
      <c r="FZ5" s="540"/>
      <c r="GA5" s="540"/>
      <c r="GB5" s="540"/>
      <c r="GC5" s="540"/>
      <c r="GD5" s="540"/>
      <c r="GE5" s="540"/>
      <c r="GF5" s="540"/>
      <c r="GG5" s="540"/>
      <c r="GH5" s="540"/>
      <c r="GI5" s="540"/>
      <c r="GJ5" s="540"/>
      <c r="GK5" s="540"/>
      <c r="GL5" s="540"/>
      <c r="GM5" s="540"/>
      <c r="GN5" s="540"/>
      <c r="GO5" s="540"/>
      <c r="GP5" s="777"/>
      <c r="GQ5" s="69"/>
      <c r="GR5" s="50" t="s">
        <v>424</v>
      </c>
    </row>
    <row r="6" spans="1:200" ht="21" customHeight="1" x14ac:dyDescent="0.35">
      <c r="A6" s="51" t="s">
        <v>266</v>
      </c>
      <c r="B6" s="51">
        <v>320</v>
      </c>
      <c r="C6" s="51" t="s">
        <v>221</v>
      </c>
      <c r="D6" s="436"/>
      <c r="E6" s="1101"/>
      <c r="F6" s="1101"/>
      <c r="G6" s="1101"/>
      <c r="H6" s="1101"/>
      <c r="I6" s="1101"/>
      <c r="J6" s="1101"/>
      <c r="K6" s="1101"/>
      <c r="L6" s="1101"/>
      <c r="M6" s="1101"/>
      <c r="N6" s="1101"/>
      <c r="O6" s="1101"/>
      <c r="P6" s="1101"/>
      <c r="Q6" s="1101"/>
      <c r="R6" s="1101"/>
      <c r="S6" s="1195">
        <f t="shared" ref="S6:S10" si="0">SUM(D6:R6)</f>
        <v>0</v>
      </c>
      <c r="T6" s="1101"/>
      <c r="U6" s="1101"/>
      <c r="V6" s="1101"/>
      <c r="W6" s="1101"/>
      <c r="X6" s="1101"/>
      <c r="Y6" s="1101"/>
      <c r="Z6" s="1101"/>
      <c r="AA6" s="1101"/>
      <c r="AB6" s="1101"/>
      <c r="AC6" s="1101"/>
      <c r="AD6" s="1101"/>
      <c r="AE6" s="1101"/>
      <c r="AF6" s="1101"/>
      <c r="AG6" s="1101"/>
      <c r="AH6" s="1101"/>
      <c r="AI6" s="1195">
        <f t="shared" ref="AI6:AI10" si="1">SUM(T6:AH6)</f>
        <v>0</v>
      </c>
      <c r="AJ6" s="431"/>
      <c r="AK6" s="431"/>
      <c r="AL6" s="431"/>
      <c r="AM6" s="431"/>
      <c r="AN6" s="431"/>
      <c r="AO6" s="431"/>
      <c r="AP6" s="431"/>
      <c r="AQ6" s="431"/>
      <c r="AR6" s="431"/>
      <c r="AS6" s="431"/>
      <c r="AT6" s="431"/>
      <c r="AU6" s="431"/>
      <c r="AV6" s="970"/>
      <c r="AW6" s="123"/>
      <c r="AX6" s="123"/>
      <c r="AY6" s="123"/>
      <c r="AZ6" s="123"/>
      <c r="BA6" s="123"/>
      <c r="BB6" s="123">
        <v>4</v>
      </c>
      <c r="BC6" s="123"/>
      <c r="BD6" s="123"/>
      <c r="BE6" s="123"/>
      <c r="BF6" s="123"/>
      <c r="BG6" s="123"/>
      <c r="BH6" s="123">
        <v>7</v>
      </c>
      <c r="BI6" s="123"/>
      <c r="BJ6" s="123"/>
      <c r="BK6" s="123"/>
      <c r="BL6" s="123"/>
      <c r="BM6" s="123"/>
      <c r="BN6" s="710">
        <f t="shared" ref="BN6:BN10" si="2">SUM(AW6:BK6)</f>
        <v>11</v>
      </c>
      <c r="BO6" s="1097"/>
      <c r="BP6" s="562"/>
      <c r="BQ6" s="123"/>
      <c r="BR6" s="123"/>
      <c r="BS6" s="123"/>
      <c r="BT6" s="123">
        <v>5</v>
      </c>
      <c r="BU6" s="1097"/>
      <c r="BV6" s="123"/>
      <c r="BW6" s="123"/>
      <c r="BX6" s="123"/>
      <c r="BY6" s="1097"/>
      <c r="BZ6" s="123">
        <v>7</v>
      </c>
      <c r="CA6" s="123"/>
      <c r="CB6" s="123"/>
      <c r="CC6" s="123"/>
      <c r="CD6" s="123"/>
      <c r="CE6" s="123"/>
      <c r="CF6" s="710">
        <f t="shared" ref="CF6:CF10" si="3">SUM(BO6:CC6)</f>
        <v>12</v>
      </c>
      <c r="CG6" s="1339"/>
      <c r="CH6" s="1339"/>
      <c r="CI6" s="1339"/>
      <c r="CJ6" s="1339"/>
      <c r="CK6" s="1339">
        <v>5</v>
      </c>
      <c r="CL6" s="1339">
        <v>4</v>
      </c>
      <c r="CM6" s="1339"/>
      <c r="CN6" s="1339"/>
      <c r="CO6" s="1339"/>
      <c r="CP6" s="1339"/>
      <c r="CQ6" s="1339"/>
      <c r="CR6" s="1339"/>
      <c r="CS6" s="1339"/>
      <c r="CT6" s="1339"/>
      <c r="CU6" s="1339"/>
      <c r="CV6" s="1339"/>
      <c r="CW6" s="1339"/>
      <c r="CX6" s="1339"/>
      <c r="CY6" s="1339"/>
      <c r="CZ6" s="1339"/>
      <c r="DA6" s="1339"/>
      <c r="DB6" s="1339"/>
      <c r="DC6" s="1339"/>
      <c r="DD6" s="710">
        <f t="shared" ref="DD6:DD17" si="4">SUM(CG6:DC6)</f>
        <v>9</v>
      </c>
      <c r="DE6" s="275"/>
      <c r="DF6" s="275"/>
      <c r="DG6" s="275"/>
      <c r="DH6" s="275"/>
      <c r="DI6" s="275"/>
      <c r="DJ6" s="275"/>
      <c r="DK6" s="275"/>
      <c r="DL6" s="275"/>
      <c r="DM6" s="275"/>
      <c r="DN6" s="275"/>
      <c r="DO6" s="275"/>
      <c r="DP6" s="275"/>
      <c r="DQ6" s="275"/>
      <c r="DR6" s="275"/>
      <c r="DS6" s="710"/>
      <c r="DT6" s="1449"/>
      <c r="DU6" s="1449"/>
      <c r="DV6" s="1449"/>
      <c r="DW6" s="1449"/>
      <c r="DX6" s="1449"/>
      <c r="DY6" s="1449"/>
      <c r="DZ6" s="1449"/>
      <c r="EA6" s="1449"/>
      <c r="EB6" s="710"/>
      <c r="EC6" s="428"/>
      <c r="ED6" s="428"/>
      <c r="EE6" s="428"/>
      <c r="EF6" s="428"/>
      <c r="EG6" s="428"/>
      <c r="EH6" s="428"/>
      <c r="EI6" s="428"/>
      <c r="EJ6" s="428"/>
      <c r="EK6" s="428"/>
      <c r="EL6" s="428"/>
      <c r="EM6" s="428"/>
      <c r="EN6" s="428"/>
      <c r="EO6" s="428"/>
      <c r="EP6" s="428"/>
      <c r="EQ6" s="428"/>
      <c r="ER6" s="732"/>
      <c r="ES6" s="427"/>
      <c r="ET6" s="427"/>
      <c r="EU6" s="427"/>
      <c r="EV6" s="427"/>
      <c r="EW6" s="427"/>
      <c r="EX6" s="427"/>
      <c r="EY6" s="427"/>
      <c r="EZ6" s="427"/>
      <c r="FA6" s="427"/>
      <c r="FB6" s="427"/>
      <c r="FC6" s="427"/>
      <c r="FD6" s="427"/>
      <c r="FE6" s="427"/>
      <c r="FF6" s="427"/>
      <c r="FG6" s="427"/>
      <c r="FH6" s="732"/>
      <c r="FI6" s="123"/>
      <c r="FJ6" s="123"/>
      <c r="FK6" s="1097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196">
        <f t="shared" ref="FY6:FY10" si="5">SUM(FI6:FX6)</f>
        <v>0</v>
      </c>
      <c r="FZ6" s="123"/>
      <c r="GA6" s="123"/>
      <c r="GB6" s="123"/>
      <c r="GC6" s="123"/>
      <c r="GD6" s="123"/>
      <c r="GE6" s="123"/>
      <c r="GF6" s="1097"/>
      <c r="GG6" s="123"/>
      <c r="GH6" s="1097"/>
      <c r="GI6" s="123"/>
      <c r="GJ6" s="1097"/>
      <c r="GK6" s="1097"/>
      <c r="GL6" s="123"/>
      <c r="GM6" s="123"/>
      <c r="GN6" s="1097"/>
      <c r="GO6" s="123"/>
      <c r="GP6" s="1196">
        <f t="shared" ref="GP6:GP10" si="6">SUM(FZ6:GO6)</f>
        <v>0</v>
      </c>
      <c r="GQ6" s="98">
        <f t="shared" ref="GQ6:GQ7" si="7">SUM(S6,AI6,BN6,CF6,DD6,DS6,GP6,FY6,ER6,FH6,AV6,EB6)</f>
        <v>32</v>
      </c>
      <c r="GR6" s="996">
        <v>5</v>
      </c>
    </row>
    <row r="7" spans="1:200" ht="21" customHeight="1" x14ac:dyDescent="0.35">
      <c r="A7" s="51" t="s">
        <v>355</v>
      </c>
      <c r="B7" s="51">
        <v>321</v>
      </c>
      <c r="C7" s="51" t="s">
        <v>332</v>
      </c>
      <c r="D7" s="1019">
        <v>1</v>
      </c>
      <c r="E7" s="425">
        <v>2</v>
      </c>
      <c r="F7" s="425">
        <v>3</v>
      </c>
      <c r="G7" s="425">
        <v>2</v>
      </c>
      <c r="H7" s="425">
        <v>2</v>
      </c>
      <c r="I7" s="425"/>
      <c r="J7" s="425"/>
      <c r="K7" s="425"/>
      <c r="L7" s="425"/>
      <c r="M7" s="425"/>
      <c r="N7" s="425">
        <v>2</v>
      </c>
      <c r="O7" s="425">
        <v>2</v>
      </c>
      <c r="P7" s="425"/>
      <c r="Q7" s="425">
        <v>2</v>
      </c>
      <c r="R7" s="425">
        <v>1</v>
      </c>
      <c r="S7" s="621">
        <f t="shared" si="0"/>
        <v>17</v>
      </c>
      <c r="T7" s="425">
        <v>1</v>
      </c>
      <c r="U7" s="425">
        <v>2</v>
      </c>
      <c r="V7" s="425">
        <v>3</v>
      </c>
      <c r="W7" s="425">
        <v>2</v>
      </c>
      <c r="X7" s="425">
        <v>2</v>
      </c>
      <c r="Y7" s="425"/>
      <c r="Z7" s="425"/>
      <c r="AA7" s="425"/>
      <c r="AB7" s="425"/>
      <c r="AC7" s="425"/>
      <c r="AD7" s="425">
        <v>2</v>
      </c>
      <c r="AE7" s="425">
        <v>2</v>
      </c>
      <c r="AF7" s="425"/>
      <c r="AG7" s="425">
        <v>2</v>
      </c>
      <c r="AH7" s="425">
        <v>1</v>
      </c>
      <c r="AI7" s="621">
        <f t="shared" si="1"/>
        <v>17</v>
      </c>
      <c r="AJ7" s="431"/>
      <c r="AK7" s="431"/>
      <c r="AL7" s="431"/>
      <c r="AM7" s="431"/>
      <c r="AN7" s="431"/>
      <c r="AO7" s="431"/>
      <c r="AP7" s="431"/>
      <c r="AQ7" s="431"/>
      <c r="AR7" s="431"/>
      <c r="AS7" s="431"/>
      <c r="AT7" s="431"/>
      <c r="AU7" s="431"/>
      <c r="AV7" s="970">
        <f t="shared" ref="AV7:AV29" si="8">SUM(AJ7:AU7)</f>
        <v>0</v>
      </c>
      <c r="AW7" s="123">
        <v>2</v>
      </c>
      <c r="AX7" s="123"/>
      <c r="AY7" s="123">
        <v>2</v>
      </c>
      <c r="AZ7" s="123"/>
      <c r="BA7" s="123"/>
      <c r="BB7" s="123">
        <v>5</v>
      </c>
      <c r="BC7" s="123">
        <v>2</v>
      </c>
      <c r="BD7" s="123">
        <v>2</v>
      </c>
      <c r="BE7" s="123"/>
      <c r="BF7" s="123">
        <v>1</v>
      </c>
      <c r="BG7" s="123">
        <v>2</v>
      </c>
      <c r="BH7" s="123">
        <v>7</v>
      </c>
      <c r="BI7" s="123"/>
      <c r="BJ7" s="123">
        <v>2</v>
      </c>
      <c r="BK7" s="1097">
        <v>2</v>
      </c>
      <c r="BL7" s="123">
        <v>2</v>
      </c>
      <c r="BM7" s="123"/>
      <c r="BN7" s="710">
        <f>SUM(AW7:BM7)</f>
        <v>29</v>
      </c>
      <c r="BO7" s="1197">
        <v>1</v>
      </c>
      <c r="BP7" s="1097"/>
      <c r="BQ7" s="123">
        <v>2</v>
      </c>
      <c r="BR7" s="123"/>
      <c r="BS7" s="123"/>
      <c r="BT7" s="123">
        <v>4</v>
      </c>
      <c r="BU7" s="1197">
        <v>2</v>
      </c>
      <c r="BV7" s="123">
        <v>2</v>
      </c>
      <c r="BW7" s="123"/>
      <c r="BX7" s="123">
        <v>1</v>
      </c>
      <c r="BY7" s="1197">
        <v>2</v>
      </c>
      <c r="BZ7" s="123">
        <v>7</v>
      </c>
      <c r="CA7" s="1097">
        <v>2</v>
      </c>
      <c r="CB7" s="123">
        <v>2</v>
      </c>
      <c r="CC7" s="1097">
        <v>2</v>
      </c>
      <c r="CD7" s="123">
        <v>2</v>
      </c>
      <c r="CE7" s="123"/>
      <c r="CF7" s="710">
        <f>SUM(BO7:CE7)</f>
        <v>29</v>
      </c>
      <c r="CG7" s="1339">
        <v>3</v>
      </c>
      <c r="CH7" s="1339">
        <v>1</v>
      </c>
      <c r="CI7" s="1339"/>
      <c r="CJ7" s="1339">
        <v>4</v>
      </c>
      <c r="CK7" s="1339">
        <v>4</v>
      </c>
      <c r="CL7" s="1339">
        <v>5</v>
      </c>
      <c r="CM7" s="1339">
        <v>3</v>
      </c>
      <c r="CN7" s="1339">
        <v>3</v>
      </c>
      <c r="CO7" s="1339"/>
      <c r="CP7" s="1339"/>
      <c r="CQ7" s="1339">
        <v>2</v>
      </c>
      <c r="CR7" s="1339">
        <v>2</v>
      </c>
      <c r="CS7" s="1339"/>
      <c r="CT7" s="1339">
        <v>3</v>
      </c>
      <c r="CU7" s="1339">
        <v>5</v>
      </c>
      <c r="CV7" s="1339">
        <v>2</v>
      </c>
      <c r="CW7" s="1339">
        <v>2</v>
      </c>
      <c r="CX7" s="1339">
        <v>2</v>
      </c>
      <c r="CY7" s="1339">
        <v>2</v>
      </c>
      <c r="CZ7" s="1339">
        <v>2</v>
      </c>
      <c r="DA7" s="1339">
        <v>2</v>
      </c>
      <c r="DB7" s="1339">
        <v>2</v>
      </c>
      <c r="DC7" s="1339">
        <v>2</v>
      </c>
      <c r="DD7" s="710">
        <f t="shared" si="4"/>
        <v>51</v>
      </c>
      <c r="DE7" s="275"/>
      <c r="DF7" s="275"/>
      <c r="DG7" s="275"/>
      <c r="DH7" s="275"/>
      <c r="DI7" s="275"/>
      <c r="DJ7" s="275"/>
      <c r="DK7" s="275"/>
      <c r="DL7" s="275"/>
      <c r="DM7" s="275"/>
      <c r="DN7" s="275"/>
      <c r="DO7" s="275"/>
      <c r="DP7" s="275"/>
      <c r="DQ7" s="275"/>
      <c r="DR7" s="275"/>
      <c r="DS7" s="710">
        <f>SUM(DE7:DR7)</f>
        <v>0</v>
      </c>
      <c r="DT7" s="1449"/>
      <c r="DU7" s="1449"/>
      <c r="DV7" s="1449">
        <v>2</v>
      </c>
      <c r="DW7" s="1449">
        <v>2</v>
      </c>
      <c r="DX7" s="1449">
        <v>2</v>
      </c>
      <c r="DY7" s="1449"/>
      <c r="DZ7" s="1449"/>
      <c r="EA7" s="1449"/>
      <c r="EB7" s="710">
        <f>SUM(DT7:DZ7)</f>
        <v>6</v>
      </c>
      <c r="EC7" s="428">
        <v>2</v>
      </c>
      <c r="ED7" s="428">
        <v>2</v>
      </c>
      <c r="EE7" s="428">
        <v>2</v>
      </c>
      <c r="EF7" s="428">
        <v>1</v>
      </c>
      <c r="EG7" s="428"/>
      <c r="EH7" s="428">
        <v>1</v>
      </c>
      <c r="EI7" s="428">
        <v>2</v>
      </c>
      <c r="EJ7" s="428"/>
      <c r="EK7" s="428"/>
      <c r="EL7" s="428"/>
      <c r="EM7" s="428"/>
      <c r="EN7" s="428"/>
      <c r="EO7" s="428">
        <v>3</v>
      </c>
      <c r="EP7" s="428">
        <v>3</v>
      </c>
      <c r="EQ7" s="428">
        <v>3</v>
      </c>
      <c r="ER7" s="732">
        <f>SUM(EC7:EQ7)</f>
        <v>19</v>
      </c>
      <c r="ES7" s="427">
        <v>2</v>
      </c>
      <c r="ET7" s="427">
        <v>2</v>
      </c>
      <c r="EU7" s="427">
        <v>2</v>
      </c>
      <c r="EV7" s="427">
        <v>1</v>
      </c>
      <c r="EW7" s="427">
        <v>1</v>
      </c>
      <c r="EX7" s="427"/>
      <c r="EY7" s="427">
        <v>2</v>
      </c>
      <c r="EZ7" s="427"/>
      <c r="FA7" s="427"/>
      <c r="FB7" s="427"/>
      <c r="FC7" s="427"/>
      <c r="FD7" s="427"/>
      <c r="FE7" s="427">
        <v>3</v>
      </c>
      <c r="FF7" s="427">
        <v>3</v>
      </c>
      <c r="FG7" s="427">
        <v>3</v>
      </c>
      <c r="FH7" s="732">
        <f>SUM(ES7:FG7)</f>
        <v>19</v>
      </c>
      <c r="FI7" s="123">
        <v>2</v>
      </c>
      <c r="FJ7" s="123"/>
      <c r="FK7" s="1197"/>
      <c r="FL7" s="123"/>
      <c r="FM7" s="123"/>
      <c r="FN7" s="123">
        <v>4</v>
      </c>
      <c r="FO7" s="123">
        <v>2</v>
      </c>
      <c r="FP7" s="123"/>
      <c r="FQ7" s="123">
        <v>2</v>
      </c>
      <c r="FR7" s="123">
        <v>2</v>
      </c>
      <c r="FS7" s="123">
        <v>2</v>
      </c>
      <c r="FT7" s="123"/>
      <c r="FU7" s="123">
        <v>4</v>
      </c>
      <c r="FV7" s="123">
        <v>2</v>
      </c>
      <c r="FW7" s="123">
        <v>3</v>
      </c>
      <c r="FX7" s="123"/>
      <c r="FY7" s="1196">
        <f t="shared" si="5"/>
        <v>23</v>
      </c>
      <c r="FZ7" s="123">
        <v>2</v>
      </c>
      <c r="GA7" s="123"/>
      <c r="GB7" s="123"/>
      <c r="GC7" s="123"/>
      <c r="GD7" s="123"/>
      <c r="GE7" s="123">
        <v>5</v>
      </c>
      <c r="GF7" s="1197">
        <v>2</v>
      </c>
      <c r="GG7" s="123"/>
      <c r="GH7" s="1197">
        <v>2</v>
      </c>
      <c r="GI7" s="123">
        <v>2</v>
      </c>
      <c r="GJ7" s="1197">
        <v>2</v>
      </c>
      <c r="GK7" s="1197"/>
      <c r="GL7" s="123">
        <v>5</v>
      </c>
      <c r="GM7" s="123">
        <v>2</v>
      </c>
      <c r="GN7" s="1197">
        <v>3</v>
      </c>
      <c r="GO7" s="123"/>
      <c r="GP7" s="1196">
        <f t="shared" si="6"/>
        <v>25</v>
      </c>
      <c r="GQ7" s="98">
        <f t="shared" si="7"/>
        <v>235</v>
      </c>
      <c r="GR7" s="996">
        <v>1</v>
      </c>
    </row>
    <row r="8" spans="1:200" ht="21" customHeight="1" x14ac:dyDescent="0.35">
      <c r="A8" s="51" t="s">
        <v>231</v>
      </c>
      <c r="B8" s="51">
        <v>322</v>
      </c>
      <c r="C8" s="51" t="s">
        <v>87</v>
      </c>
      <c r="D8" s="1019">
        <v>2</v>
      </c>
      <c r="E8" s="425">
        <v>1</v>
      </c>
      <c r="F8" s="425">
        <v>2</v>
      </c>
      <c r="G8" s="425">
        <v>1</v>
      </c>
      <c r="H8" s="425">
        <v>1</v>
      </c>
      <c r="I8" s="425"/>
      <c r="J8" s="425">
        <v>1</v>
      </c>
      <c r="K8" s="425">
        <v>1</v>
      </c>
      <c r="L8" s="425">
        <v>1</v>
      </c>
      <c r="M8" s="425">
        <v>1</v>
      </c>
      <c r="N8" s="425">
        <v>1</v>
      </c>
      <c r="O8" s="425">
        <v>1</v>
      </c>
      <c r="P8" s="425">
        <v>1</v>
      </c>
      <c r="Q8" s="425"/>
      <c r="R8" s="425">
        <v>2</v>
      </c>
      <c r="S8" s="621">
        <f t="shared" si="0"/>
        <v>16</v>
      </c>
      <c r="T8" s="425">
        <v>2</v>
      </c>
      <c r="U8" s="425">
        <v>1</v>
      </c>
      <c r="V8" s="425">
        <v>2</v>
      </c>
      <c r="W8" s="425">
        <v>1</v>
      </c>
      <c r="X8" s="425">
        <v>1</v>
      </c>
      <c r="Y8" s="425"/>
      <c r="Z8" s="425">
        <v>1</v>
      </c>
      <c r="AA8" s="425">
        <v>1</v>
      </c>
      <c r="AB8" s="425">
        <v>1</v>
      </c>
      <c r="AC8" s="425">
        <v>1</v>
      </c>
      <c r="AD8" s="425">
        <v>1</v>
      </c>
      <c r="AE8" s="425">
        <v>1</v>
      </c>
      <c r="AF8" s="425">
        <v>1</v>
      </c>
      <c r="AG8" s="425"/>
      <c r="AH8" s="425">
        <v>2</v>
      </c>
      <c r="AI8" s="621">
        <f t="shared" si="1"/>
        <v>16</v>
      </c>
      <c r="AJ8" s="431"/>
      <c r="AK8" s="431"/>
      <c r="AL8" s="431"/>
      <c r="AM8" s="431"/>
      <c r="AN8" s="431"/>
      <c r="AO8" s="431"/>
      <c r="AP8" s="431"/>
      <c r="AQ8" s="431"/>
      <c r="AR8" s="431"/>
      <c r="AS8" s="431"/>
      <c r="AT8" s="431"/>
      <c r="AU8" s="431"/>
      <c r="AV8" s="970">
        <f t="shared" si="8"/>
        <v>0</v>
      </c>
      <c r="AW8" s="123">
        <v>1</v>
      </c>
      <c r="AX8" s="123"/>
      <c r="AY8" s="123">
        <v>1</v>
      </c>
      <c r="AZ8" s="123"/>
      <c r="BA8" s="123"/>
      <c r="BB8" s="123">
        <v>3</v>
      </c>
      <c r="BC8" s="123">
        <v>1</v>
      </c>
      <c r="BD8" s="123">
        <v>1</v>
      </c>
      <c r="BE8" s="123"/>
      <c r="BF8" s="123">
        <v>2</v>
      </c>
      <c r="BG8" s="123">
        <v>1</v>
      </c>
      <c r="BH8" s="123"/>
      <c r="BI8" s="123"/>
      <c r="BJ8" s="123">
        <v>1</v>
      </c>
      <c r="BK8" s="1197">
        <v>1</v>
      </c>
      <c r="BL8" s="123"/>
      <c r="BM8" s="123"/>
      <c r="BN8" s="710">
        <f>SUM(AW8:BL8)</f>
        <v>12</v>
      </c>
      <c r="BO8" s="1197">
        <v>2</v>
      </c>
      <c r="BP8" s="1197"/>
      <c r="BQ8" s="123">
        <v>1</v>
      </c>
      <c r="BR8" s="123"/>
      <c r="BS8" s="123"/>
      <c r="BT8" s="123">
        <v>3</v>
      </c>
      <c r="BU8" s="1197">
        <v>1</v>
      </c>
      <c r="BV8" s="123">
        <v>1</v>
      </c>
      <c r="BW8" s="123"/>
      <c r="BX8" s="123">
        <v>2</v>
      </c>
      <c r="BY8" s="1197">
        <v>1</v>
      </c>
      <c r="BZ8" s="123"/>
      <c r="CA8" s="1197">
        <v>1</v>
      </c>
      <c r="CB8" s="123">
        <v>1</v>
      </c>
      <c r="CC8" s="1197">
        <v>1</v>
      </c>
      <c r="CD8" s="123"/>
      <c r="CE8" s="123"/>
      <c r="CF8" s="710">
        <f>SUM(BO8:CD8)</f>
        <v>14</v>
      </c>
      <c r="CG8" s="1339">
        <v>2</v>
      </c>
      <c r="CH8" s="1339">
        <v>2</v>
      </c>
      <c r="CI8" s="1339">
        <v>5</v>
      </c>
      <c r="CJ8" s="1339">
        <v>3</v>
      </c>
      <c r="CK8" s="1339"/>
      <c r="CL8" s="1339"/>
      <c r="CM8" s="1339">
        <v>2</v>
      </c>
      <c r="CN8" s="1339">
        <v>2</v>
      </c>
      <c r="CO8" s="1339">
        <v>3</v>
      </c>
      <c r="CP8" s="1339">
        <v>3</v>
      </c>
      <c r="CQ8" s="1339">
        <v>1</v>
      </c>
      <c r="CR8" s="1339">
        <v>1</v>
      </c>
      <c r="CS8" s="1339"/>
      <c r="CT8" s="1339">
        <v>2</v>
      </c>
      <c r="CU8" s="1339">
        <v>4</v>
      </c>
      <c r="CV8" s="1339">
        <v>1</v>
      </c>
      <c r="CW8" s="1339">
        <v>1</v>
      </c>
      <c r="CX8" s="1339">
        <v>1</v>
      </c>
      <c r="CY8" s="1339">
        <v>1</v>
      </c>
      <c r="CZ8" s="1339">
        <v>1</v>
      </c>
      <c r="DA8" s="1339">
        <v>1</v>
      </c>
      <c r="DB8" s="1339">
        <v>1</v>
      </c>
      <c r="DC8" s="1339">
        <v>1</v>
      </c>
      <c r="DD8" s="710">
        <f t="shared" si="4"/>
        <v>38</v>
      </c>
      <c r="DE8" s="275"/>
      <c r="DF8" s="275">
        <v>1</v>
      </c>
      <c r="DG8" s="275">
        <v>1</v>
      </c>
      <c r="DH8" s="275"/>
      <c r="DI8" s="275"/>
      <c r="DJ8" s="275">
        <v>1</v>
      </c>
      <c r="DK8" s="275">
        <v>1</v>
      </c>
      <c r="DL8" s="275">
        <v>1</v>
      </c>
      <c r="DM8" s="275">
        <v>1</v>
      </c>
      <c r="DN8" s="275"/>
      <c r="DO8" s="275"/>
      <c r="DP8" s="275"/>
      <c r="DQ8" s="275"/>
      <c r="DR8" s="275"/>
      <c r="DS8" s="710">
        <f>SUM(DE8:DR8)</f>
        <v>6</v>
      </c>
      <c r="DT8" s="1449">
        <v>1</v>
      </c>
      <c r="DU8" s="1449">
        <v>2</v>
      </c>
      <c r="DV8" s="1449">
        <v>1</v>
      </c>
      <c r="DW8" s="1449">
        <v>1</v>
      </c>
      <c r="DX8" s="1449">
        <v>1</v>
      </c>
      <c r="DY8" s="1449">
        <v>1</v>
      </c>
      <c r="DZ8" s="1449">
        <v>1</v>
      </c>
      <c r="EA8" s="1449">
        <v>1</v>
      </c>
      <c r="EB8" s="710">
        <f>SUM(DT8:EA8)</f>
        <v>9</v>
      </c>
      <c r="EC8" s="428">
        <v>1</v>
      </c>
      <c r="ED8" s="428">
        <v>1</v>
      </c>
      <c r="EE8" s="428">
        <v>1</v>
      </c>
      <c r="EF8" s="428">
        <v>2</v>
      </c>
      <c r="EG8" s="428">
        <v>2</v>
      </c>
      <c r="EH8" s="428">
        <v>2</v>
      </c>
      <c r="EI8" s="428">
        <v>1</v>
      </c>
      <c r="EJ8" s="428">
        <v>1</v>
      </c>
      <c r="EK8" s="428">
        <v>1</v>
      </c>
      <c r="EL8" s="428">
        <v>1</v>
      </c>
      <c r="EM8" s="428">
        <v>1</v>
      </c>
      <c r="EN8" s="428"/>
      <c r="EO8" s="428">
        <v>1</v>
      </c>
      <c r="EP8" s="428">
        <v>2</v>
      </c>
      <c r="EQ8" s="428">
        <v>5</v>
      </c>
      <c r="ER8" s="732">
        <f>SUM(EC8:EQ8)</f>
        <v>22</v>
      </c>
      <c r="ES8" s="428">
        <v>1</v>
      </c>
      <c r="ET8" s="428">
        <v>1</v>
      </c>
      <c r="EU8" s="428">
        <v>1</v>
      </c>
      <c r="EV8" s="428">
        <v>2</v>
      </c>
      <c r="EW8" s="428">
        <v>2</v>
      </c>
      <c r="EX8" s="428">
        <v>2</v>
      </c>
      <c r="EY8" s="428">
        <v>1</v>
      </c>
      <c r="EZ8" s="428">
        <v>1</v>
      </c>
      <c r="FA8" s="428">
        <v>1</v>
      </c>
      <c r="FB8" s="428">
        <v>1</v>
      </c>
      <c r="FC8" s="428">
        <v>1</v>
      </c>
      <c r="FD8" s="428"/>
      <c r="FE8" s="428">
        <v>1</v>
      </c>
      <c r="FF8" s="428">
        <v>2</v>
      </c>
      <c r="FG8" s="428">
        <v>5</v>
      </c>
      <c r="FH8" s="732">
        <f>SUM(ES8:FG8)</f>
        <v>22</v>
      </c>
      <c r="FI8" s="123">
        <v>1</v>
      </c>
      <c r="FJ8" s="123"/>
      <c r="FK8" s="1197"/>
      <c r="FL8" s="123"/>
      <c r="FM8" s="123"/>
      <c r="FN8" s="123">
        <v>5</v>
      </c>
      <c r="FO8" s="123">
        <v>1</v>
      </c>
      <c r="FP8" s="123">
        <v>1</v>
      </c>
      <c r="FQ8" s="123">
        <v>1</v>
      </c>
      <c r="FR8" s="123">
        <v>1</v>
      </c>
      <c r="FS8" s="123">
        <v>1</v>
      </c>
      <c r="FT8" s="1198"/>
      <c r="FU8" s="1197">
        <v>2</v>
      </c>
      <c r="FV8" s="123">
        <v>1</v>
      </c>
      <c r="FW8" s="123">
        <v>1</v>
      </c>
      <c r="FX8" s="123"/>
      <c r="FY8" s="1196">
        <f t="shared" si="5"/>
        <v>15</v>
      </c>
      <c r="FZ8" s="123">
        <v>1</v>
      </c>
      <c r="GA8" s="123"/>
      <c r="GB8" s="123"/>
      <c r="GC8" s="123"/>
      <c r="GD8" s="123"/>
      <c r="GE8" s="123">
        <v>4</v>
      </c>
      <c r="GF8" s="1197">
        <v>1</v>
      </c>
      <c r="GG8" s="123">
        <v>1</v>
      </c>
      <c r="GH8" s="1197">
        <v>1</v>
      </c>
      <c r="GI8" s="123">
        <v>1</v>
      </c>
      <c r="GJ8" s="1197">
        <v>1</v>
      </c>
      <c r="GK8" s="1197"/>
      <c r="GL8" s="123">
        <v>2</v>
      </c>
      <c r="GM8" s="123">
        <v>1</v>
      </c>
      <c r="GN8" s="1197">
        <v>1</v>
      </c>
      <c r="GO8" s="123"/>
      <c r="GP8" s="1196">
        <f t="shared" si="6"/>
        <v>14</v>
      </c>
      <c r="GQ8" s="98">
        <f>SUM(S8,AI8,BN8,CF8,DD8,DS8,GP8,FY8,ER8,FH8,AV8,EB8)</f>
        <v>184</v>
      </c>
      <c r="GR8" s="996">
        <v>2</v>
      </c>
    </row>
    <row r="9" spans="1:200" ht="21" customHeight="1" x14ac:dyDescent="0.35">
      <c r="A9" s="185" t="s">
        <v>502</v>
      </c>
      <c r="B9" s="632">
        <v>355</v>
      </c>
      <c r="C9" s="51" t="s">
        <v>399</v>
      </c>
      <c r="D9" s="1019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621">
        <f t="shared" si="0"/>
        <v>0</v>
      </c>
      <c r="T9" s="425"/>
      <c r="U9" s="425"/>
      <c r="V9" s="425"/>
      <c r="W9" s="42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  <c r="AI9" s="621">
        <f t="shared" si="1"/>
        <v>0</v>
      </c>
      <c r="AJ9" s="431"/>
      <c r="AK9" s="431"/>
      <c r="AL9" s="431"/>
      <c r="AM9" s="431"/>
      <c r="AN9" s="431"/>
      <c r="AO9" s="431"/>
      <c r="AP9" s="431"/>
      <c r="AQ9" s="431"/>
      <c r="AR9" s="431"/>
      <c r="AS9" s="431"/>
      <c r="AT9" s="431"/>
      <c r="AU9" s="431"/>
      <c r="AV9" s="970">
        <f t="shared" si="8"/>
        <v>0</v>
      </c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710">
        <f t="shared" si="2"/>
        <v>0</v>
      </c>
      <c r="BO9" s="562"/>
      <c r="BP9" s="1197"/>
      <c r="BQ9" s="123"/>
      <c r="BR9" s="123"/>
      <c r="BS9" s="123"/>
      <c r="BT9" s="123"/>
      <c r="BU9" s="1197"/>
      <c r="BV9" s="123"/>
      <c r="BW9" s="123"/>
      <c r="BX9" s="123"/>
      <c r="BY9" s="1197"/>
      <c r="BZ9" s="123"/>
      <c r="CA9" s="123"/>
      <c r="CB9" s="123"/>
      <c r="CC9" s="123"/>
      <c r="CD9" s="123"/>
      <c r="CE9" s="123"/>
      <c r="CF9" s="710">
        <f t="shared" si="3"/>
        <v>0</v>
      </c>
      <c r="CG9" s="1339"/>
      <c r="CH9" s="1339"/>
      <c r="CI9" s="1339"/>
      <c r="CJ9" s="1339"/>
      <c r="CK9" s="1339"/>
      <c r="CL9" s="1339"/>
      <c r="CM9" s="1339"/>
      <c r="CN9" s="1336"/>
      <c r="CO9" s="1336"/>
      <c r="CP9" s="1336"/>
      <c r="CQ9" s="1336"/>
      <c r="CR9" s="1336"/>
      <c r="CS9" s="1336"/>
      <c r="CT9" s="1336"/>
      <c r="CU9" s="1336"/>
      <c r="CV9" s="1336"/>
      <c r="CW9" s="1336"/>
      <c r="CX9" s="1336"/>
      <c r="CY9" s="1336"/>
      <c r="CZ9" s="1336"/>
      <c r="DA9" s="1336"/>
      <c r="DB9" s="1336"/>
      <c r="DC9" s="1336"/>
      <c r="DD9" s="710">
        <f t="shared" si="4"/>
        <v>0</v>
      </c>
      <c r="DE9" s="275"/>
      <c r="DF9" s="275"/>
      <c r="DG9" s="275"/>
      <c r="DH9" s="275"/>
      <c r="DI9" s="275"/>
      <c r="DJ9" s="275"/>
      <c r="DK9" s="275"/>
      <c r="DL9" s="275"/>
      <c r="DM9" s="275"/>
      <c r="DN9" s="275"/>
      <c r="DO9" s="275"/>
      <c r="DP9" s="275"/>
      <c r="DQ9" s="275"/>
      <c r="DR9" s="275"/>
      <c r="DS9" s="710">
        <f>SUM(DE9:DR9)</f>
        <v>0</v>
      </c>
      <c r="DT9" s="1449"/>
      <c r="DU9" s="1449"/>
      <c r="DV9" s="1449"/>
      <c r="DW9" s="1449"/>
      <c r="DX9" s="1449"/>
      <c r="DY9" s="1449"/>
      <c r="DZ9" s="1449"/>
      <c r="EA9" s="1449"/>
      <c r="EB9" s="710"/>
      <c r="EC9" s="428"/>
      <c r="ED9" s="428"/>
      <c r="EE9" s="428"/>
      <c r="EF9" s="428"/>
      <c r="EG9" s="428"/>
      <c r="EH9" s="428"/>
      <c r="EI9" s="428"/>
      <c r="EJ9" s="428"/>
      <c r="EK9" s="428"/>
      <c r="EL9" s="428"/>
      <c r="EM9" s="428"/>
      <c r="EN9" s="428"/>
      <c r="EO9" s="428"/>
      <c r="EP9" s="428"/>
      <c r="EQ9" s="428"/>
      <c r="ER9" s="732"/>
      <c r="ES9" s="427"/>
      <c r="ET9" s="427"/>
      <c r="EU9" s="427"/>
      <c r="EV9" s="427"/>
      <c r="EW9" s="427"/>
      <c r="EX9" s="427"/>
      <c r="EY9" s="427"/>
      <c r="EZ9" s="427"/>
      <c r="FA9" s="427"/>
      <c r="FB9" s="427"/>
      <c r="FC9" s="427"/>
      <c r="FD9" s="427"/>
      <c r="FE9" s="427"/>
      <c r="FF9" s="427"/>
      <c r="FG9" s="427"/>
      <c r="FH9" s="732"/>
      <c r="FI9" s="123"/>
      <c r="FJ9" s="123"/>
      <c r="FK9" s="1197"/>
      <c r="FL9" s="123"/>
      <c r="FM9" s="123"/>
      <c r="FN9" s="123"/>
      <c r="FO9" s="123"/>
      <c r="FP9" s="123"/>
      <c r="FQ9" s="123"/>
      <c r="FR9" s="123"/>
      <c r="FS9" s="123"/>
      <c r="FT9" s="1198"/>
      <c r="FU9" s="1197"/>
      <c r="FV9" s="123"/>
      <c r="FW9" s="123"/>
      <c r="FX9" s="123"/>
      <c r="FY9" s="1196">
        <f t="shared" si="5"/>
        <v>0</v>
      </c>
      <c r="FZ9" s="123"/>
      <c r="GA9" s="123"/>
      <c r="GB9" s="123"/>
      <c r="GC9" s="123"/>
      <c r="GD9" s="123"/>
      <c r="GE9" s="123"/>
      <c r="GF9" s="1197"/>
      <c r="GG9" s="123"/>
      <c r="GH9" s="1197"/>
      <c r="GI9" s="123"/>
      <c r="GJ9" s="1197"/>
      <c r="GK9" s="1197"/>
      <c r="GL9" s="123"/>
      <c r="GM9" s="123"/>
      <c r="GN9" s="1197"/>
      <c r="GO9" s="123"/>
      <c r="GP9" s="1196">
        <f t="shared" si="6"/>
        <v>0</v>
      </c>
      <c r="GQ9" s="98">
        <f t="shared" ref="GQ9:GQ29" si="9">SUM(S9,AI9,BN9,CF9,DD9,DS9,GP9,FY9,ER9,FH9,AV9,EB9)</f>
        <v>0</v>
      </c>
      <c r="GR9" s="996"/>
    </row>
    <row r="10" spans="1:200" ht="21" customHeight="1" x14ac:dyDescent="0.35">
      <c r="A10" s="51" t="s">
        <v>252</v>
      </c>
      <c r="B10" s="102">
        <v>325</v>
      </c>
      <c r="C10" s="51" t="s">
        <v>216</v>
      </c>
      <c r="D10" s="1019"/>
      <c r="E10" s="426"/>
      <c r="F10" s="426"/>
      <c r="G10" s="426"/>
      <c r="H10" s="426"/>
      <c r="I10" s="426"/>
      <c r="J10" s="425"/>
      <c r="K10" s="425"/>
      <c r="L10" s="426"/>
      <c r="M10" s="426"/>
      <c r="N10" s="426"/>
      <c r="O10" s="426"/>
      <c r="P10" s="426"/>
      <c r="Q10" s="426"/>
      <c r="R10" s="426"/>
      <c r="S10" s="621">
        <f t="shared" si="0"/>
        <v>0</v>
      </c>
      <c r="T10" s="425"/>
      <c r="U10" s="425"/>
      <c r="V10" s="425"/>
      <c r="W10" s="425"/>
      <c r="X10" s="425"/>
      <c r="Y10" s="425"/>
      <c r="Z10" s="425"/>
      <c r="AA10" s="425"/>
      <c r="AB10" s="425"/>
      <c r="AC10" s="425"/>
      <c r="AD10" s="426"/>
      <c r="AE10" s="426"/>
      <c r="AF10" s="426"/>
      <c r="AG10" s="426"/>
      <c r="AH10" s="426"/>
      <c r="AI10" s="621">
        <f t="shared" si="1"/>
        <v>0</v>
      </c>
      <c r="AJ10" s="431"/>
      <c r="AK10" s="431"/>
      <c r="AL10" s="431"/>
      <c r="AM10" s="431"/>
      <c r="AN10" s="431"/>
      <c r="AO10" s="431"/>
      <c r="AP10" s="431"/>
      <c r="AQ10" s="431"/>
      <c r="AR10" s="431"/>
      <c r="AS10" s="431"/>
      <c r="AT10" s="431"/>
      <c r="AU10" s="431"/>
      <c r="AV10" s="970">
        <f t="shared" si="8"/>
        <v>0</v>
      </c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710">
        <f t="shared" si="2"/>
        <v>0</v>
      </c>
      <c r="BO10" s="562"/>
      <c r="BP10" s="1197"/>
      <c r="BQ10" s="123"/>
      <c r="BR10" s="123"/>
      <c r="BS10" s="123"/>
      <c r="BT10" s="123"/>
      <c r="BU10" s="1197"/>
      <c r="BV10" s="123"/>
      <c r="BW10" s="123"/>
      <c r="BX10" s="123"/>
      <c r="BY10" s="1197"/>
      <c r="BZ10" s="123"/>
      <c r="CA10" s="123"/>
      <c r="CB10" s="123"/>
      <c r="CC10" s="123"/>
      <c r="CD10" s="123"/>
      <c r="CE10" s="123"/>
      <c r="CF10" s="710">
        <f t="shared" si="3"/>
        <v>0</v>
      </c>
      <c r="CG10" s="1339"/>
      <c r="CH10" s="1339"/>
      <c r="CI10" s="1339"/>
      <c r="CJ10" s="1339"/>
      <c r="CK10" s="1339"/>
      <c r="CL10" s="1339"/>
      <c r="CM10" s="1339"/>
      <c r="CN10" s="1336"/>
      <c r="CO10" s="1336"/>
      <c r="CP10" s="1336"/>
      <c r="CQ10" s="1336"/>
      <c r="CR10" s="1336"/>
      <c r="CS10" s="1336"/>
      <c r="CT10" s="1336"/>
      <c r="CU10" s="1336"/>
      <c r="CV10" s="1336"/>
      <c r="CW10" s="1336"/>
      <c r="CX10" s="1336"/>
      <c r="CY10" s="1336"/>
      <c r="CZ10" s="1336"/>
      <c r="DA10" s="1336"/>
      <c r="DB10" s="1336"/>
      <c r="DC10" s="1336"/>
      <c r="DD10" s="710">
        <f t="shared" si="4"/>
        <v>0</v>
      </c>
      <c r="DE10" s="275"/>
      <c r="DF10" s="275"/>
      <c r="DG10" s="275"/>
      <c r="DH10" s="275"/>
      <c r="DI10" s="432"/>
      <c r="DJ10" s="432"/>
      <c r="DK10" s="432"/>
      <c r="DL10" s="432"/>
      <c r="DM10" s="432"/>
      <c r="DN10" s="432"/>
      <c r="DO10" s="432"/>
      <c r="DP10" s="432"/>
      <c r="DQ10" s="432"/>
      <c r="DR10" s="275"/>
      <c r="DS10" s="710">
        <f>SUM(DE10:DR10)</f>
        <v>0</v>
      </c>
      <c r="DT10" s="1449"/>
      <c r="DU10" s="1449"/>
      <c r="DV10" s="1449"/>
      <c r="DW10" s="1449"/>
      <c r="DX10" s="1449"/>
      <c r="DY10" s="1449"/>
      <c r="DZ10" s="1449"/>
      <c r="EA10" s="1449"/>
      <c r="EB10" s="710"/>
      <c r="EC10" s="429"/>
      <c r="ED10" s="429"/>
      <c r="EE10" s="429"/>
      <c r="EF10" s="429"/>
      <c r="EG10" s="429"/>
      <c r="EH10" s="429"/>
      <c r="EI10" s="429"/>
      <c r="EJ10" s="429"/>
      <c r="EK10" s="429"/>
      <c r="EL10" s="429"/>
      <c r="EM10" s="429"/>
      <c r="EN10" s="429"/>
      <c r="EO10" s="429"/>
      <c r="EP10" s="429"/>
      <c r="EQ10" s="429"/>
      <c r="ER10" s="1199"/>
      <c r="ES10" s="1200"/>
      <c r="ET10" s="1200"/>
      <c r="EU10" s="1200"/>
      <c r="EV10" s="1200"/>
      <c r="EW10" s="1200"/>
      <c r="EX10" s="1200"/>
      <c r="EY10" s="1200"/>
      <c r="EZ10" s="1200"/>
      <c r="FA10" s="1200"/>
      <c r="FB10" s="1200"/>
      <c r="FC10" s="427"/>
      <c r="FD10" s="427"/>
      <c r="FE10" s="427"/>
      <c r="FF10" s="1200"/>
      <c r="FG10" s="1200"/>
      <c r="FH10" s="1199"/>
      <c r="FI10" s="1201"/>
      <c r="FJ10" s="123"/>
      <c r="FK10" s="1197"/>
      <c r="FL10" s="1201"/>
      <c r="FM10" s="1201"/>
      <c r="FN10" s="123"/>
      <c r="FO10" s="123"/>
      <c r="FP10" s="123"/>
      <c r="FQ10" s="123"/>
      <c r="FR10" s="123"/>
      <c r="FS10" s="123"/>
      <c r="FT10" s="1198"/>
      <c r="FU10" s="1197"/>
      <c r="FV10" s="123"/>
      <c r="FW10" s="1201"/>
      <c r="FX10" s="1201"/>
      <c r="FY10" s="1196">
        <f t="shared" si="5"/>
        <v>0</v>
      </c>
      <c r="FZ10" s="123"/>
      <c r="GA10" s="123"/>
      <c r="GB10" s="123"/>
      <c r="GC10" s="123"/>
      <c r="GD10" s="123"/>
      <c r="GE10" s="123"/>
      <c r="GF10" s="1197"/>
      <c r="GG10" s="123"/>
      <c r="GH10" s="1197"/>
      <c r="GI10" s="123"/>
      <c r="GJ10" s="1197"/>
      <c r="GK10" s="1197"/>
      <c r="GL10" s="123"/>
      <c r="GM10" s="123"/>
      <c r="GN10" s="1202"/>
      <c r="GO10" s="123"/>
      <c r="GP10" s="1196">
        <f t="shared" si="6"/>
        <v>0</v>
      </c>
      <c r="GQ10" s="98">
        <f t="shared" si="9"/>
        <v>0</v>
      </c>
      <c r="GR10" s="996"/>
    </row>
    <row r="11" spans="1:200" ht="21" customHeight="1" x14ac:dyDescent="0.35">
      <c r="A11" s="51" t="s">
        <v>309</v>
      </c>
      <c r="B11" s="51">
        <v>345</v>
      </c>
      <c r="C11" s="51" t="s">
        <v>612</v>
      </c>
      <c r="D11" s="1019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1203"/>
      <c r="T11" s="425"/>
      <c r="U11" s="425"/>
      <c r="V11" s="425"/>
      <c r="W11" s="425"/>
      <c r="X11" s="425"/>
      <c r="Y11" s="425"/>
      <c r="Z11" s="425"/>
      <c r="AA11" s="425"/>
      <c r="AB11" s="425"/>
      <c r="AC11" s="425"/>
      <c r="AD11" s="425"/>
      <c r="AE11" s="425"/>
      <c r="AF11" s="425"/>
      <c r="AG11" s="425"/>
      <c r="AH11" s="425"/>
      <c r="AI11" s="1203"/>
      <c r="AJ11" s="431"/>
      <c r="AK11" s="431"/>
      <c r="AL11" s="431"/>
      <c r="AM11" s="431"/>
      <c r="AN11" s="431"/>
      <c r="AO11" s="431"/>
      <c r="AP11" s="431"/>
      <c r="AQ11" s="431"/>
      <c r="AR11" s="431"/>
      <c r="AS11" s="431"/>
      <c r="AT11" s="431"/>
      <c r="AU11" s="431"/>
      <c r="AV11" s="970">
        <f t="shared" si="8"/>
        <v>0</v>
      </c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710"/>
      <c r="BO11" s="562"/>
      <c r="BP11" s="1197"/>
      <c r="BQ11" s="123"/>
      <c r="BR11" s="123"/>
      <c r="BS11" s="123"/>
      <c r="BT11" s="123"/>
      <c r="BU11" s="1197"/>
      <c r="BV11" s="123"/>
      <c r="BW11" s="123"/>
      <c r="BX11" s="123"/>
      <c r="BY11" s="1197"/>
      <c r="BZ11" s="123"/>
      <c r="CA11" s="123"/>
      <c r="CB11" s="123"/>
      <c r="CC11" s="123"/>
      <c r="CD11" s="123"/>
      <c r="CE11" s="123"/>
      <c r="CF11" s="710"/>
      <c r="CG11" s="1339"/>
      <c r="CH11" s="1339"/>
      <c r="CI11" s="1339"/>
      <c r="CJ11" s="1339"/>
      <c r="CK11" s="1339"/>
      <c r="CL11" s="1339"/>
      <c r="CM11" s="1339"/>
      <c r="CN11" s="1339"/>
      <c r="CO11" s="1339"/>
      <c r="CP11" s="1339"/>
      <c r="CQ11" s="1339"/>
      <c r="CR11" s="1339"/>
      <c r="CS11" s="1339"/>
      <c r="CT11" s="1339"/>
      <c r="CU11" s="1339"/>
      <c r="CV11" s="1339"/>
      <c r="CW11" s="1339"/>
      <c r="CX11" s="1339"/>
      <c r="CY11" s="1339"/>
      <c r="CZ11" s="1339"/>
      <c r="DA11" s="1339"/>
      <c r="DB11" s="1339"/>
      <c r="DC11" s="1339"/>
      <c r="DD11" s="710">
        <f t="shared" si="4"/>
        <v>0</v>
      </c>
      <c r="DE11" s="275"/>
      <c r="DF11" s="275"/>
      <c r="DG11" s="275"/>
      <c r="DH11" s="275"/>
      <c r="DI11" s="275"/>
      <c r="DJ11" s="275"/>
      <c r="DK11" s="275"/>
      <c r="DL11" s="275"/>
      <c r="DM11" s="275"/>
      <c r="DN11" s="275"/>
      <c r="DO11" s="275"/>
      <c r="DP11" s="275"/>
      <c r="DQ11" s="275"/>
      <c r="DR11" s="275"/>
      <c r="DS11" s="710"/>
      <c r="DT11" s="1449"/>
      <c r="DU11" s="1449"/>
      <c r="DV11" s="1449"/>
      <c r="DW11" s="1449"/>
      <c r="DX11" s="1449"/>
      <c r="DY11" s="1449"/>
      <c r="DZ11" s="1449"/>
      <c r="EA11" s="1449"/>
      <c r="EB11" s="710"/>
      <c r="EC11" s="428"/>
      <c r="ED11" s="428"/>
      <c r="EE11" s="428"/>
      <c r="EF11" s="428"/>
      <c r="EG11" s="428"/>
      <c r="EH11" s="428"/>
      <c r="EI11" s="428"/>
      <c r="EJ11" s="428"/>
      <c r="EK11" s="428"/>
      <c r="EL11" s="428"/>
      <c r="EM11" s="428"/>
      <c r="EN11" s="428"/>
      <c r="EO11" s="428"/>
      <c r="EP11" s="428"/>
      <c r="EQ11" s="428"/>
      <c r="ER11" s="732"/>
      <c r="ES11" s="427"/>
      <c r="ET11" s="427"/>
      <c r="EU11" s="427"/>
      <c r="EV11" s="427"/>
      <c r="EW11" s="427"/>
      <c r="EX11" s="427"/>
      <c r="EY11" s="427"/>
      <c r="EZ11" s="427"/>
      <c r="FA11" s="427"/>
      <c r="FB11" s="427"/>
      <c r="FC11" s="427"/>
      <c r="FD11" s="427"/>
      <c r="FE11" s="427"/>
      <c r="FF11" s="427"/>
      <c r="FG11" s="427"/>
      <c r="FH11" s="732"/>
      <c r="FI11" s="123"/>
      <c r="FJ11" s="123"/>
      <c r="FK11" s="1197"/>
      <c r="FL11" s="123"/>
      <c r="FM11" s="123"/>
      <c r="FN11" s="123"/>
      <c r="FO11" s="123"/>
      <c r="FP11" s="123"/>
      <c r="FQ11" s="123"/>
      <c r="FR11" s="123"/>
      <c r="FS11" s="123"/>
      <c r="FT11" s="1198"/>
      <c r="FU11" s="1197"/>
      <c r="FV11" s="123"/>
      <c r="FW11" s="123"/>
      <c r="FX11" s="123"/>
      <c r="FY11" s="1196">
        <f>SUM(FI11:FX11)</f>
        <v>0</v>
      </c>
      <c r="FZ11" s="123"/>
      <c r="GA11" s="123"/>
      <c r="GB11" s="123"/>
      <c r="GC11" s="123"/>
      <c r="GD11" s="123"/>
      <c r="GE11" s="123"/>
      <c r="GF11" s="1197"/>
      <c r="GG11" s="123"/>
      <c r="GH11" s="123"/>
      <c r="GI11" s="123"/>
      <c r="GJ11" s="123"/>
      <c r="GK11" s="123"/>
      <c r="GL11" s="123"/>
      <c r="GM11" s="123"/>
      <c r="GN11" s="1197"/>
      <c r="GO11" s="123"/>
      <c r="GP11" s="1196">
        <f>SUM(FZ11:GO11)</f>
        <v>0</v>
      </c>
      <c r="GQ11" s="98">
        <f t="shared" si="9"/>
        <v>0</v>
      </c>
      <c r="GR11" s="996"/>
    </row>
    <row r="12" spans="1:200" ht="21" customHeight="1" x14ac:dyDescent="0.35">
      <c r="A12" s="51" t="s">
        <v>402</v>
      </c>
      <c r="B12" s="306">
        <v>356</v>
      </c>
      <c r="C12" s="91" t="s">
        <v>410</v>
      </c>
      <c r="D12" s="1019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621">
        <f>SUM(D12:R12)</f>
        <v>0</v>
      </c>
      <c r="T12" s="425"/>
      <c r="U12" s="425"/>
      <c r="V12" s="425"/>
      <c r="W12" s="425"/>
      <c r="X12" s="425"/>
      <c r="Y12" s="425"/>
      <c r="Z12" s="425"/>
      <c r="AA12" s="425"/>
      <c r="AB12" s="425"/>
      <c r="AC12" s="425"/>
      <c r="AD12" s="425"/>
      <c r="AE12" s="425"/>
      <c r="AF12" s="425"/>
      <c r="AG12" s="425"/>
      <c r="AH12" s="425"/>
      <c r="AI12" s="621"/>
      <c r="AJ12" s="431"/>
      <c r="AK12" s="431"/>
      <c r="AL12" s="431"/>
      <c r="AM12" s="431"/>
      <c r="AN12" s="431"/>
      <c r="AO12" s="431"/>
      <c r="AP12" s="431"/>
      <c r="AQ12" s="431"/>
      <c r="AR12" s="431"/>
      <c r="AS12" s="431"/>
      <c r="AT12" s="431"/>
      <c r="AU12" s="431"/>
      <c r="AV12" s="970">
        <f t="shared" si="8"/>
        <v>0</v>
      </c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710">
        <f>SUM(AW12:BK12)</f>
        <v>0</v>
      </c>
      <c r="BO12" s="562"/>
      <c r="BP12" s="1197"/>
      <c r="BQ12" s="123"/>
      <c r="BR12" s="123"/>
      <c r="BS12" s="123"/>
      <c r="BT12" s="123"/>
      <c r="BU12" s="1197"/>
      <c r="BV12" s="123"/>
      <c r="BW12" s="123"/>
      <c r="BX12" s="123"/>
      <c r="BY12" s="1197"/>
      <c r="BZ12" s="123"/>
      <c r="CA12" s="123"/>
      <c r="CB12" s="123"/>
      <c r="CC12" s="123"/>
      <c r="CD12" s="123"/>
      <c r="CE12" s="123"/>
      <c r="CF12" s="710">
        <f>SUM(BO12:CC12)</f>
        <v>0</v>
      </c>
      <c r="CG12" s="1339"/>
      <c r="CH12" s="1339"/>
      <c r="CI12" s="1339"/>
      <c r="CJ12" s="1339"/>
      <c r="CK12" s="1339"/>
      <c r="CL12" s="1339"/>
      <c r="CM12" s="1339"/>
      <c r="CN12" s="1339"/>
      <c r="CO12" s="1339"/>
      <c r="CP12" s="1339"/>
      <c r="CQ12" s="1339"/>
      <c r="CR12" s="1339"/>
      <c r="CS12" s="1339"/>
      <c r="CT12" s="1339"/>
      <c r="CU12" s="1339"/>
      <c r="CV12" s="1339"/>
      <c r="CW12" s="1339"/>
      <c r="CX12" s="1339"/>
      <c r="CY12" s="1339"/>
      <c r="CZ12" s="1339"/>
      <c r="DA12" s="1339"/>
      <c r="DB12" s="1339"/>
      <c r="DC12" s="1339"/>
      <c r="DD12" s="710">
        <f t="shared" si="4"/>
        <v>0</v>
      </c>
      <c r="DE12" s="275"/>
      <c r="DF12" s="275"/>
      <c r="DG12" s="275"/>
      <c r="DH12" s="275"/>
      <c r="DI12" s="275"/>
      <c r="DJ12" s="275"/>
      <c r="DK12" s="275"/>
      <c r="DL12" s="275"/>
      <c r="DM12" s="275"/>
      <c r="DN12" s="275"/>
      <c r="DO12" s="275"/>
      <c r="DP12" s="275"/>
      <c r="DQ12" s="275"/>
      <c r="DR12" s="275"/>
      <c r="DS12" s="710"/>
      <c r="DT12" s="1449"/>
      <c r="DU12" s="1449"/>
      <c r="DV12" s="1449"/>
      <c r="DW12" s="1449"/>
      <c r="DX12" s="1449"/>
      <c r="DY12" s="1449"/>
      <c r="DZ12" s="1449"/>
      <c r="EA12" s="1449"/>
      <c r="EB12" s="710"/>
      <c r="EC12" s="428"/>
      <c r="ED12" s="428"/>
      <c r="EE12" s="428"/>
      <c r="EF12" s="428"/>
      <c r="EG12" s="428"/>
      <c r="EH12" s="428"/>
      <c r="EI12" s="428"/>
      <c r="EJ12" s="428"/>
      <c r="EK12" s="428"/>
      <c r="EL12" s="428"/>
      <c r="EM12" s="428"/>
      <c r="EN12" s="428"/>
      <c r="EO12" s="428"/>
      <c r="EP12" s="428"/>
      <c r="EQ12" s="428"/>
      <c r="ER12" s="732"/>
      <c r="ES12" s="427"/>
      <c r="ET12" s="427"/>
      <c r="EU12" s="427"/>
      <c r="EV12" s="427"/>
      <c r="EW12" s="427"/>
      <c r="EX12" s="427"/>
      <c r="EY12" s="427"/>
      <c r="EZ12" s="427"/>
      <c r="FA12" s="427"/>
      <c r="FB12" s="427"/>
      <c r="FC12" s="427"/>
      <c r="FD12" s="427"/>
      <c r="FE12" s="427"/>
      <c r="FF12" s="427"/>
      <c r="FG12" s="427"/>
      <c r="FH12" s="732"/>
      <c r="FI12" s="123"/>
      <c r="FJ12" s="123"/>
      <c r="FK12" s="1197"/>
      <c r="FL12" s="123"/>
      <c r="FM12" s="123"/>
      <c r="FN12" s="123"/>
      <c r="FO12" s="123"/>
      <c r="FP12" s="123"/>
      <c r="FQ12" s="123"/>
      <c r="FR12" s="123"/>
      <c r="FS12" s="123"/>
      <c r="FT12" s="1198"/>
      <c r="FU12" s="1197"/>
      <c r="FV12" s="123"/>
      <c r="FW12" s="123"/>
      <c r="FX12" s="123"/>
      <c r="FY12" s="1196">
        <f>SUM(FI12:FX12)</f>
        <v>0</v>
      </c>
      <c r="FZ12" s="123"/>
      <c r="GA12" s="123"/>
      <c r="GB12" s="123"/>
      <c r="GC12" s="123"/>
      <c r="GD12" s="123"/>
      <c r="GE12" s="123"/>
      <c r="GF12" s="1197"/>
      <c r="GG12" s="123"/>
      <c r="GH12" s="123"/>
      <c r="GI12" s="123"/>
      <c r="GJ12" s="123"/>
      <c r="GK12" s="123"/>
      <c r="GL12" s="123"/>
      <c r="GM12" s="123"/>
      <c r="GN12" s="1197"/>
      <c r="GO12" s="123"/>
      <c r="GP12" s="1204">
        <f>SUM(FZ12:GO12)</f>
        <v>0</v>
      </c>
      <c r="GQ12" s="98">
        <f t="shared" si="9"/>
        <v>0</v>
      </c>
      <c r="GR12" s="996"/>
    </row>
    <row r="13" spans="1:200" ht="21" customHeight="1" x14ac:dyDescent="0.35">
      <c r="A13" s="185" t="s">
        <v>353</v>
      </c>
      <c r="B13" s="887">
        <v>350</v>
      </c>
      <c r="C13" s="91" t="s">
        <v>149</v>
      </c>
      <c r="D13" s="1019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621"/>
      <c r="T13" s="425"/>
      <c r="U13" s="425"/>
      <c r="V13" s="425"/>
      <c r="W13" s="425"/>
      <c r="X13" s="425"/>
      <c r="Y13" s="425"/>
      <c r="Z13" s="425"/>
      <c r="AA13" s="425"/>
      <c r="AB13" s="425"/>
      <c r="AC13" s="425"/>
      <c r="AD13" s="425"/>
      <c r="AE13" s="425"/>
      <c r="AF13" s="425"/>
      <c r="AG13" s="425"/>
      <c r="AH13" s="425"/>
      <c r="AI13" s="621"/>
      <c r="AJ13" s="431"/>
      <c r="AK13" s="431"/>
      <c r="AL13" s="431"/>
      <c r="AM13" s="431"/>
      <c r="AN13" s="431"/>
      <c r="AO13" s="431"/>
      <c r="AP13" s="431"/>
      <c r="AQ13" s="431"/>
      <c r="AR13" s="431"/>
      <c r="AS13" s="431"/>
      <c r="AT13" s="431"/>
      <c r="AU13" s="431"/>
      <c r="AV13" s="970">
        <f t="shared" si="8"/>
        <v>0</v>
      </c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710">
        <f>SUM(AW13:BK13)</f>
        <v>0</v>
      </c>
      <c r="BO13" s="562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710">
        <f>SUM(BO13:CC13)</f>
        <v>0</v>
      </c>
      <c r="CG13" s="1339"/>
      <c r="CH13" s="1339"/>
      <c r="CI13" s="1339"/>
      <c r="CJ13" s="1339"/>
      <c r="CK13" s="1339"/>
      <c r="CL13" s="1339"/>
      <c r="CM13" s="1339"/>
      <c r="CN13" s="1339"/>
      <c r="CO13" s="1339"/>
      <c r="CP13" s="1339"/>
      <c r="CQ13" s="1339"/>
      <c r="CR13" s="1339"/>
      <c r="CS13" s="1339"/>
      <c r="CT13" s="1339"/>
      <c r="CU13" s="1339"/>
      <c r="CV13" s="1339"/>
      <c r="CW13" s="1339"/>
      <c r="CX13" s="1339"/>
      <c r="CY13" s="1339"/>
      <c r="CZ13" s="1339"/>
      <c r="DA13" s="1339"/>
      <c r="DB13" s="1339"/>
      <c r="DC13" s="1339"/>
      <c r="DD13" s="710">
        <f t="shared" si="4"/>
        <v>0</v>
      </c>
      <c r="DE13" s="275"/>
      <c r="DF13" s="275"/>
      <c r="DG13" s="275"/>
      <c r="DH13" s="275"/>
      <c r="DI13" s="275"/>
      <c r="DJ13" s="275"/>
      <c r="DK13" s="275"/>
      <c r="DL13" s="275"/>
      <c r="DM13" s="275"/>
      <c r="DN13" s="275"/>
      <c r="DO13" s="275"/>
      <c r="DP13" s="275"/>
      <c r="DQ13" s="275"/>
      <c r="DR13" s="275"/>
      <c r="DS13" s="710"/>
      <c r="DT13" s="1449"/>
      <c r="DU13" s="1449"/>
      <c r="DV13" s="1449"/>
      <c r="DW13" s="1449"/>
      <c r="DX13" s="1449"/>
      <c r="DY13" s="1449"/>
      <c r="DZ13" s="1449"/>
      <c r="EA13" s="1449"/>
      <c r="EB13" s="710"/>
      <c r="EC13" s="428"/>
      <c r="ED13" s="428"/>
      <c r="EE13" s="428"/>
      <c r="EF13" s="428"/>
      <c r="EG13" s="428"/>
      <c r="EH13" s="428"/>
      <c r="EI13" s="428"/>
      <c r="EJ13" s="428"/>
      <c r="EK13" s="428"/>
      <c r="EL13" s="428"/>
      <c r="EM13" s="428"/>
      <c r="EN13" s="428"/>
      <c r="EO13" s="428"/>
      <c r="EP13" s="428"/>
      <c r="EQ13" s="428"/>
      <c r="ER13" s="732"/>
      <c r="ES13" s="427"/>
      <c r="ET13" s="427"/>
      <c r="EU13" s="427"/>
      <c r="EV13" s="427"/>
      <c r="EW13" s="427"/>
      <c r="EX13" s="427"/>
      <c r="EY13" s="921"/>
      <c r="EZ13" s="921"/>
      <c r="FA13" s="921"/>
      <c r="FB13" s="921"/>
      <c r="FC13" s="427"/>
      <c r="FD13" s="427"/>
      <c r="FE13" s="427"/>
      <c r="FF13" s="921"/>
      <c r="FG13" s="921"/>
      <c r="FH13" s="732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196">
        <f>SUM(FI13:FX13)</f>
        <v>0</v>
      </c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196">
        <f>SUM(FZ13:GO13)</f>
        <v>0</v>
      </c>
      <c r="GQ13" s="98">
        <f t="shared" si="9"/>
        <v>0</v>
      </c>
      <c r="GR13" s="996"/>
    </row>
    <row r="14" spans="1:200" ht="21" customHeight="1" x14ac:dyDescent="0.35">
      <c r="A14" s="51" t="s">
        <v>678</v>
      </c>
      <c r="B14" s="102">
        <v>317</v>
      </c>
      <c r="C14" s="51" t="s">
        <v>679</v>
      </c>
      <c r="D14" s="1019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621"/>
      <c r="T14" s="425"/>
      <c r="U14" s="425"/>
      <c r="V14" s="425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621"/>
      <c r="AJ14" s="431"/>
      <c r="AK14" s="431"/>
      <c r="AL14" s="431"/>
      <c r="AM14" s="431"/>
      <c r="AN14" s="431"/>
      <c r="AO14" s="431"/>
      <c r="AP14" s="431"/>
      <c r="AQ14" s="431"/>
      <c r="AR14" s="431"/>
      <c r="AS14" s="431"/>
      <c r="AT14" s="431"/>
      <c r="AU14" s="431"/>
      <c r="AV14" s="970">
        <f t="shared" si="8"/>
        <v>0</v>
      </c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710">
        <f>SUM(AW14:BK14)</f>
        <v>0</v>
      </c>
      <c r="BO14" s="562"/>
      <c r="BP14" s="562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710">
        <f>SUM(BO14:CC14)</f>
        <v>0</v>
      </c>
      <c r="CG14" s="1339"/>
      <c r="CH14" s="1339"/>
      <c r="CI14" s="1339">
        <v>4</v>
      </c>
      <c r="CJ14" s="1339">
        <v>5</v>
      </c>
      <c r="CK14" s="1339"/>
      <c r="CL14" s="1339"/>
      <c r="CM14" s="1339"/>
      <c r="CN14" s="1339"/>
      <c r="CO14" s="1339">
        <v>5</v>
      </c>
      <c r="CP14" s="1339">
        <v>5</v>
      </c>
      <c r="CQ14" s="1339"/>
      <c r="CR14" s="1339"/>
      <c r="CS14" s="1339"/>
      <c r="CT14" s="1339"/>
      <c r="CU14" s="1339"/>
      <c r="CV14" s="1339"/>
      <c r="CW14" s="1339"/>
      <c r="CX14" s="1339"/>
      <c r="CY14" s="1339"/>
      <c r="CZ14" s="1339"/>
      <c r="DA14" s="1339"/>
      <c r="DB14" s="1339"/>
      <c r="DC14" s="1339"/>
      <c r="DD14" s="710">
        <f t="shared" si="4"/>
        <v>19</v>
      </c>
      <c r="DE14" s="275"/>
      <c r="DF14" s="275"/>
      <c r="DG14" s="275"/>
      <c r="DH14" s="275"/>
      <c r="DI14" s="275"/>
      <c r="DJ14" s="275"/>
      <c r="DK14" s="275"/>
      <c r="DL14" s="275"/>
      <c r="DM14" s="275"/>
      <c r="DN14" s="275"/>
      <c r="DO14" s="275"/>
      <c r="DP14" s="275"/>
      <c r="DQ14" s="275"/>
      <c r="DR14" s="275"/>
      <c r="DS14" s="710"/>
      <c r="DT14" s="1449"/>
      <c r="DU14" s="1449"/>
      <c r="DV14" s="1449"/>
      <c r="DW14" s="1449"/>
      <c r="DX14" s="1449"/>
      <c r="DY14" s="1449"/>
      <c r="DZ14" s="1449"/>
      <c r="EA14" s="1449"/>
      <c r="EB14" s="710"/>
      <c r="EC14" s="428"/>
      <c r="ED14" s="428"/>
      <c r="EE14" s="428"/>
      <c r="EF14" s="428"/>
      <c r="EG14" s="428"/>
      <c r="EH14" s="428"/>
      <c r="EI14" s="428"/>
      <c r="EJ14" s="428"/>
      <c r="EK14" s="428"/>
      <c r="EL14" s="428"/>
      <c r="EM14" s="428"/>
      <c r="EN14" s="428"/>
      <c r="EO14" s="428"/>
      <c r="EP14" s="428"/>
      <c r="EQ14" s="428"/>
      <c r="ER14" s="732"/>
      <c r="ES14" s="427"/>
      <c r="ET14" s="427"/>
      <c r="EU14" s="427"/>
      <c r="EV14" s="427"/>
      <c r="EW14" s="427"/>
      <c r="EX14" s="427"/>
      <c r="EY14" s="921"/>
      <c r="EZ14" s="921"/>
      <c r="FA14" s="921"/>
      <c r="FB14" s="921"/>
      <c r="FC14" s="427"/>
      <c r="FD14" s="427"/>
      <c r="FE14" s="427"/>
      <c r="FF14" s="921"/>
      <c r="FG14" s="921"/>
      <c r="FH14" s="732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196">
        <f>SUM(FI14:FX14)</f>
        <v>0</v>
      </c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196"/>
      <c r="GQ14" s="98">
        <f t="shared" si="9"/>
        <v>19</v>
      </c>
      <c r="GR14" s="996" t="s">
        <v>532</v>
      </c>
    </row>
    <row r="15" spans="1:200" ht="21" customHeight="1" x14ac:dyDescent="0.35">
      <c r="A15" s="51" t="s">
        <v>447</v>
      </c>
      <c r="B15" s="208">
        <v>369</v>
      </c>
      <c r="C15" s="91" t="s">
        <v>400</v>
      </c>
      <c r="D15" s="1019"/>
      <c r="E15" s="425"/>
      <c r="F15" s="425"/>
      <c r="G15" s="425"/>
      <c r="H15" s="425"/>
      <c r="I15" s="425">
        <v>2</v>
      </c>
      <c r="J15" s="425"/>
      <c r="K15" s="425"/>
      <c r="L15" s="425"/>
      <c r="M15" s="425"/>
      <c r="N15" s="425"/>
      <c r="O15" s="425"/>
      <c r="P15" s="425"/>
      <c r="Q15" s="425"/>
      <c r="R15" s="425"/>
      <c r="S15" s="621">
        <f>SUM(D15:R15)</f>
        <v>2</v>
      </c>
      <c r="T15" s="425"/>
      <c r="U15" s="425"/>
      <c r="V15" s="425"/>
      <c r="W15" s="425"/>
      <c r="X15" s="425"/>
      <c r="Y15" s="425">
        <v>2</v>
      </c>
      <c r="Z15" s="425"/>
      <c r="AA15" s="425"/>
      <c r="AB15" s="425"/>
      <c r="AC15" s="425"/>
      <c r="AD15" s="425"/>
      <c r="AE15" s="425"/>
      <c r="AF15" s="425"/>
      <c r="AG15" s="425"/>
      <c r="AH15" s="425"/>
      <c r="AI15" s="621">
        <f>SUM(T15:AH15)</f>
        <v>2</v>
      </c>
      <c r="AJ15" s="431"/>
      <c r="AK15" s="431"/>
      <c r="AL15" s="431">
        <v>1</v>
      </c>
      <c r="AM15" s="431"/>
      <c r="AN15" s="431"/>
      <c r="AO15" s="431"/>
      <c r="AP15" s="431"/>
      <c r="AQ15" s="431"/>
      <c r="AR15" s="431"/>
      <c r="AS15" s="431"/>
      <c r="AT15" s="431"/>
      <c r="AU15" s="431"/>
      <c r="AV15" s="970">
        <f t="shared" si="8"/>
        <v>1</v>
      </c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710">
        <f>SUM(AW15:BM15)</f>
        <v>0</v>
      </c>
      <c r="BO15" s="562"/>
      <c r="BP15" s="562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710">
        <f>SUM(BO15:CE15)</f>
        <v>0</v>
      </c>
      <c r="CG15" s="1339"/>
      <c r="CH15" s="1339"/>
      <c r="CI15" s="1339"/>
      <c r="CJ15" s="1339"/>
      <c r="CK15" s="1339"/>
      <c r="CL15" s="1339"/>
      <c r="CM15" s="1339"/>
      <c r="CN15" s="1339"/>
      <c r="CO15" s="1339"/>
      <c r="CP15" s="1339"/>
      <c r="CQ15" s="1339"/>
      <c r="CR15" s="1339"/>
      <c r="CS15" s="1339"/>
      <c r="CT15" s="1339"/>
      <c r="CU15" s="1339"/>
      <c r="CV15" s="1339"/>
      <c r="CW15" s="1339"/>
      <c r="CX15" s="1339"/>
      <c r="CY15" s="1339"/>
      <c r="CZ15" s="1339"/>
      <c r="DA15" s="1339"/>
      <c r="DB15" s="1339"/>
      <c r="DC15" s="1339"/>
      <c r="DD15" s="710">
        <f t="shared" si="4"/>
        <v>0</v>
      </c>
      <c r="DE15" s="275"/>
      <c r="DF15" s="275"/>
      <c r="DG15" s="275"/>
      <c r="DH15" s="275"/>
      <c r="DI15" s="275"/>
      <c r="DJ15" s="275"/>
      <c r="DK15" s="275"/>
      <c r="DL15" s="275"/>
      <c r="DM15" s="275"/>
      <c r="DN15" s="275"/>
      <c r="DO15" s="275"/>
      <c r="DP15" s="275"/>
      <c r="DQ15" s="275"/>
      <c r="DR15" s="275"/>
      <c r="DS15" s="710">
        <f>SUM(DE15:DR15)</f>
        <v>0</v>
      </c>
      <c r="DT15" s="1449"/>
      <c r="DU15" s="1449"/>
      <c r="DV15" s="1449"/>
      <c r="DW15" s="1449"/>
      <c r="DX15" s="1449"/>
      <c r="DY15" s="1449"/>
      <c r="DZ15" s="1449"/>
      <c r="EA15" s="1449"/>
      <c r="EB15" s="710"/>
      <c r="EC15" s="428"/>
      <c r="ED15" s="428"/>
      <c r="EE15" s="428"/>
      <c r="EF15" s="428"/>
      <c r="EG15" s="428"/>
      <c r="EH15" s="428"/>
      <c r="EI15" s="428"/>
      <c r="EJ15" s="428"/>
      <c r="EK15" s="428"/>
      <c r="EL15" s="428"/>
      <c r="EM15" s="428"/>
      <c r="EN15" s="428">
        <v>2</v>
      </c>
      <c r="EO15" s="428"/>
      <c r="EP15" s="428"/>
      <c r="EQ15" s="428"/>
      <c r="ER15" s="732">
        <f>SUM(EC15:EQ15)</f>
        <v>2</v>
      </c>
      <c r="ES15" s="427"/>
      <c r="ET15" s="427"/>
      <c r="EU15" s="427"/>
      <c r="EV15" s="427"/>
      <c r="EW15" s="427"/>
      <c r="EX15" s="427"/>
      <c r="EY15" s="921"/>
      <c r="EZ15" s="921"/>
      <c r="FA15" s="921"/>
      <c r="FB15" s="921"/>
      <c r="FC15" s="427">
        <v>1</v>
      </c>
      <c r="FD15" s="427"/>
      <c r="FE15" s="427"/>
      <c r="FF15" s="921"/>
      <c r="FG15" s="921"/>
      <c r="FH15" s="732">
        <f>SUM(ES15:FG15)</f>
        <v>1</v>
      </c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196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196"/>
      <c r="GQ15" s="98">
        <f t="shared" si="9"/>
        <v>8</v>
      </c>
      <c r="GR15" s="996">
        <v>6</v>
      </c>
    </row>
    <row r="16" spans="1:200" ht="21" customHeight="1" x14ac:dyDescent="0.35">
      <c r="A16" s="44" t="s">
        <v>505</v>
      </c>
      <c r="B16" s="135">
        <v>366</v>
      </c>
      <c r="C16" s="134" t="s">
        <v>506</v>
      </c>
      <c r="D16" s="1019"/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621"/>
      <c r="T16" s="425"/>
      <c r="U16" s="425"/>
      <c r="V16" s="425"/>
      <c r="W16" s="425"/>
      <c r="X16" s="425"/>
      <c r="Y16" s="425"/>
      <c r="Z16" s="425"/>
      <c r="AA16" s="425"/>
      <c r="AB16" s="425"/>
      <c r="AC16" s="425"/>
      <c r="AD16" s="425"/>
      <c r="AE16" s="425"/>
      <c r="AF16" s="425"/>
      <c r="AG16" s="425"/>
      <c r="AH16" s="425"/>
      <c r="AI16" s="621"/>
      <c r="AJ16" s="431"/>
      <c r="AK16" s="431"/>
      <c r="AL16" s="431"/>
      <c r="AM16" s="431"/>
      <c r="AN16" s="431"/>
      <c r="AO16" s="431"/>
      <c r="AP16" s="431"/>
      <c r="AQ16" s="431"/>
      <c r="AR16" s="431"/>
      <c r="AS16" s="431"/>
      <c r="AT16" s="431"/>
      <c r="AU16" s="431"/>
      <c r="AV16" s="970">
        <f t="shared" si="8"/>
        <v>0</v>
      </c>
      <c r="AW16" s="123"/>
      <c r="AX16" s="123"/>
      <c r="AY16" s="123"/>
      <c r="AZ16" s="123"/>
      <c r="BA16" s="123"/>
      <c r="BB16" s="123">
        <v>1</v>
      </c>
      <c r="BC16" s="123"/>
      <c r="BD16" s="123"/>
      <c r="BE16" s="123"/>
      <c r="BF16" s="123"/>
      <c r="BG16" s="123"/>
      <c r="BH16" s="123">
        <v>6</v>
      </c>
      <c r="BI16" s="123"/>
      <c r="BJ16" s="123"/>
      <c r="BK16" s="123"/>
      <c r="BL16" s="123"/>
      <c r="BM16" s="123"/>
      <c r="BN16" s="710">
        <f>SUM(AW16:BM16)</f>
        <v>7</v>
      </c>
      <c r="BO16" s="562"/>
      <c r="BP16" s="562"/>
      <c r="BQ16" s="123"/>
      <c r="BR16" s="123"/>
      <c r="BS16" s="123"/>
      <c r="BT16" s="123">
        <v>2</v>
      </c>
      <c r="BU16" s="123"/>
      <c r="BV16" s="123"/>
      <c r="BW16" s="123"/>
      <c r="BX16" s="123"/>
      <c r="BY16" s="123"/>
      <c r="BZ16" s="123">
        <v>6</v>
      </c>
      <c r="CA16" s="123"/>
      <c r="CB16" s="123"/>
      <c r="CC16" s="123"/>
      <c r="CD16" s="123"/>
      <c r="CE16" s="123"/>
      <c r="CF16" s="710">
        <f>SUM(BO16:CE16)</f>
        <v>8</v>
      </c>
      <c r="CG16" s="1339"/>
      <c r="CH16" s="1339"/>
      <c r="CI16" s="1339"/>
      <c r="CJ16" s="1339"/>
      <c r="CK16" s="1339"/>
      <c r="CL16" s="1339"/>
      <c r="CM16" s="1339"/>
      <c r="CN16" s="1339"/>
      <c r="CO16" s="1339"/>
      <c r="CP16" s="1339"/>
      <c r="CQ16" s="1339"/>
      <c r="CR16" s="1339"/>
      <c r="CS16" s="1339"/>
      <c r="CT16" s="1339"/>
      <c r="CU16" s="1339"/>
      <c r="CV16" s="1339"/>
      <c r="CW16" s="1339"/>
      <c r="CX16" s="1339"/>
      <c r="CY16" s="1339"/>
      <c r="CZ16" s="1339"/>
      <c r="DA16" s="1339"/>
      <c r="DB16" s="1339"/>
      <c r="DC16" s="1339"/>
      <c r="DD16" s="710">
        <f t="shared" si="4"/>
        <v>0</v>
      </c>
      <c r="DE16" s="275"/>
      <c r="DF16" s="275"/>
      <c r="DG16" s="275"/>
      <c r="DH16" s="275"/>
      <c r="DI16" s="275"/>
      <c r="DJ16" s="275"/>
      <c r="DK16" s="275"/>
      <c r="DL16" s="275"/>
      <c r="DM16" s="275"/>
      <c r="DN16" s="275"/>
      <c r="DO16" s="275"/>
      <c r="DP16" s="275"/>
      <c r="DQ16" s="275"/>
      <c r="DR16" s="275"/>
      <c r="DS16" s="710">
        <f>SUM(DE16:DR16)</f>
        <v>0</v>
      </c>
      <c r="DT16" s="1449">
        <v>2</v>
      </c>
      <c r="DU16" s="1449">
        <v>1</v>
      </c>
      <c r="DV16" s="1449"/>
      <c r="DW16" s="1449"/>
      <c r="DX16" s="1449"/>
      <c r="DY16" s="1449"/>
      <c r="DZ16" s="1449"/>
      <c r="EA16" s="1449"/>
      <c r="EB16" s="710">
        <f>SUM(DT16:DZ16)</f>
        <v>3</v>
      </c>
      <c r="EC16" s="428"/>
      <c r="ED16" s="428"/>
      <c r="EE16" s="428"/>
      <c r="EF16" s="428"/>
      <c r="EG16" s="428"/>
      <c r="EH16" s="428"/>
      <c r="EI16" s="428"/>
      <c r="EJ16" s="428"/>
      <c r="EK16" s="428"/>
      <c r="EL16" s="428"/>
      <c r="EM16" s="428"/>
      <c r="EN16" s="428"/>
      <c r="EO16" s="428"/>
      <c r="EP16" s="428"/>
      <c r="EQ16" s="428">
        <v>4</v>
      </c>
      <c r="ER16" s="732">
        <f>SUM(EC16:EQ16)</f>
        <v>4</v>
      </c>
      <c r="ES16" s="427"/>
      <c r="ET16" s="427"/>
      <c r="EU16" s="427"/>
      <c r="EV16" s="427"/>
      <c r="EW16" s="427"/>
      <c r="EX16" s="427"/>
      <c r="EY16" s="921"/>
      <c r="EZ16" s="921"/>
      <c r="FA16" s="921"/>
      <c r="FB16" s="921"/>
      <c r="FC16" s="427"/>
      <c r="FD16" s="427"/>
      <c r="FE16" s="427"/>
      <c r="FF16" s="921"/>
      <c r="FG16" s="921">
        <v>4</v>
      </c>
      <c r="FH16" s="732">
        <f>SUM(ES16:FG16)</f>
        <v>4</v>
      </c>
      <c r="FI16" s="123"/>
      <c r="FJ16" s="123"/>
      <c r="FK16" s="123"/>
      <c r="FL16" s="123"/>
      <c r="FM16" s="123"/>
      <c r="FN16" s="123">
        <v>3</v>
      </c>
      <c r="FO16" s="123"/>
      <c r="FP16" s="123"/>
      <c r="FQ16" s="123"/>
      <c r="FR16" s="123"/>
      <c r="FS16" s="123"/>
      <c r="FT16" s="123"/>
      <c r="FU16" s="123">
        <v>5</v>
      </c>
      <c r="FV16" s="123"/>
      <c r="FW16" s="123">
        <v>2</v>
      </c>
      <c r="FX16" s="123"/>
      <c r="FY16" s="782">
        <f>SUM(FI16:FX16)</f>
        <v>10</v>
      </c>
      <c r="FZ16" s="123"/>
      <c r="GA16" s="123"/>
      <c r="GB16" s="123"/>
      <c r="GC16" s="123"/>
      <c r="GD16" s="123"/>
      <c r="GE16" s="123">
        <v>3</v>
      </c>
      <c r="GF16" s="123"/>
      <c r="GG16" s="123"/>
      <c r="GH16" s="123"/>
      <c r="GI16" s="123"/>
      <c r="GJ16" s="123"/>
      <c r="GK16" s="123"/>
      <c r="GL16" s="123">
        <v>4</v>
      </c>
      <c r="GM16" s="123"/>
      <c r="GN16" s="123">
        <v>2</v>
      </c>
      <c r="GO16" s="123"/>
      <c r="GP16" s="782">
        <f>SUM(FZ16:GO16)</f>
        <v>9</v>
      </c>
      <c r="GQ16" s="98">
        <f t="shared" si="9"/>
        <v>45</v>
      </c>
      <c r="GR16" s="996">
        <v>4</v>
      </c>
    </row>
    <row r="17" spans="1:200" ht="21" customHeight="1" x14ac:dyDescent="0.35">
      <c r="A17" s="44" t="s">
        <v>408</v>
      </c>
      <c r="B17" s="135">
        <v>360</v>
      </c>
      <c r="C17" s="134" t="s">
        <v>149</v>
      </c>
      <c r="D17" s="1019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621"/>
      <c r="T17" s="425"/>
      <c r="U17" s="425"/>
      <c r="V17" s="425"/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621"/>
      <c r="AJ17" s="431"/>
      <c r="AK17" s="431"/>
      <c r="AL17" s="431"/>
      <c r="AM17" s="431"/>
      <c r="AN17" s="431"/>
      <c r="AO17" s="431"/>
      <c r="AP17" s="431"/>
      <c r="AQ17" s="431"/>
      <c r="AR17" s="431"/>
      <c r="AS17" s="431"/>
      <c r="AT17" s="431"/>
      <c r="AU17" s="431"/>
      <c r="AV17" s="970">
        <f t="shared" si="8"/>
        <v>0</v>
      </c>
      <c r="AW17" s="123"/>
      <c r="AX17" s="123"/>
      <c r="AY17" s="123"/>
      <c r="AZ17" s="123"/>
      <c r="BA17" s="123"/>
      <c r="BB17" s="123"/>
      <c r="BC17" s="123"/>
      <c r="BD17" s="123"/>
      <c r="BE17" s="123">
        <v>1</v>
      </c>
      <c r="BF17" s="123"/>
      <c r="BG17" s="123"/>
      <c r="BH17" s="123"/>
      <c r="BI17" s="123"/>
      <c r="BJ17" s="123"/>
      <c r="BK17" s="123"/>
      <c r="BL17" s="123"/>
      <c r="BM17" s="123"/>
      <c r="BN17" s="710">
        <f>SUM(AW17:BM17)</f>
        <v>1</v>
      </c>
      <c r="BO17" s="562"/>
      <c r="BP17" s="562"/>
      <c r="BQ17" s="123"/>
      <c r="BR17" s="123"/>
      <c r="BS17" s="123"/>
      <c r="BT17" s="123"/>
      <c r="BU17" s="123"/>
      <c r="BV17" s="123"/>
      <c r="BW17" s="123">
        <v>1</v>
      </c>
      <c r="BX17" s="123"/>
      <c r="BY17" s="123"/>
      <c r="BZ17" s="123"/>
      <c r="CA17" s="123"/>
      <c r="CB17" s="123"/>
      <c r="CC17" s="123"/>
      <c r="CD17" s="123"/>
      <c r="CE17" s="123"/>
      <c r="CF17" s="710">
        <f>SUM(BO17:CE17)</f>
        <v>1</v>
      </c>
      <c r="CG17" s="1339"/>
      <c r="CH17" s="1339"/>
      <c r="CI17" s="1339"/>
      <c r="CJ17" s="1339"/>
      <c r="CK17" s="1339"/>
      <c r="CL17" s="1339"/>
      <c r="CM17" s="1339"/>
      <c r="CN17" s="1339"/>
      <c r="CO17" s="1339"/>
      <c r="CP17" s="1339"/>
      <c r="CQ17" s="1339"/>
      <c r="CR17" s="1339"/>
      <c r="CS17" s="1339"/>
      <c r="CT17" s="1339"/>
      <c r="CU17" s="1339"/>
      <c r="CV17" s="1339"/>
      <c r="CW17" s="1339"/>
      <c r="CX17" s="1339"/>
      <c r="CY17" s="1339"/>
      <c r="CZ17" s="1339"/>
      <c r="DA17" s="1339"/>
      <c r="DB17" s="1339"/>
      <c r="DC17" s="1339"/>
      <c r="DD17" s="710">
        <f t="shared" si="4"/>
        <v>0</v>
      </c>
      <c r="DE17" s="275"/>
      <c r="DF17" s="275"/>
      <c r="DG17" s="275"/>
      <c r="DH17" s="275"/>
      <c r="DI17" s="275"/>
      <c r="DJ17" s="275"/>
      <c r="DK17" s="275"/>
      <c r="DL17" s="275"/>
      <c r="DM17" s="275"/>
      <c r="DN17" s="275"/>
      <c r="DO17" s="275"/>
      <c r="DP17" s="275"/>
      <c r="DQ17" s="275"/>
      <c r="DR17" s="275"/>
      <c r="DS17" s="710"/>
      <c r="DT17" s="1449"/>
      <c r="DU17" s="1449"/>
      <c r="DV17" s="1449"/>
      <c r="DW17" s="1449"/>
      <c r="DX17" s="1449"/>
      <c r="DY17" s="1449"/>
      <c r="DZ17" s="1449"/>
      <c r="EA17" s="1449"/>
      <c r="EB17" s="710"/>
      <c r="EC17" s="428"/>
      <c r="ED17" s="428"/>
      <c r="EE17" s="428"/>
      <c r="EF17" s="428"/>
      <c r="EG17" s="428"/>
      <c r="EH17" s="428"/>
      <c r="EI17" s="428"/>
      <c r="EJ17" s="428"/>
      <c r="EK17" s="428"/>
      <c r="EL17" s="428"/>
      <c r="EM17" s="428"/>
      <c r="EN17" s="428"/>
      <c r="EO17" s="428"/>
      <c r="EP17" s="428"/>
      <c r="EQ17" s="428"/>
      <c r="ER17" s="732"/>
      <c r="ES17" s="427"/>
      <c r="ET17" s="427"/>
      <c r="EU17" s="427"/>
      <c r="EV17" s="427"/>
      <c r="EW17" s="427"/>
      <c r="EX17" s="427"/>
      <c r="EY17" s="921"/>
      <c r="EZ17" s="921"/>
      <c r="FA17" s="921"/>
      <c r="FB17" s="921"/>
      <c r="FC17" s="427"/>
      <c r="FD17" s="427"/>
      <c r="FE17" s="427"/>
      <c r="FF17" s="921"/>
      <c r="FG17" s="921"/>
      <c r="FH17" s="732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782">
        <f>SUM(FI17:FX17)</f>
        <v>0</v>
      </c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782">
        <f>SUM(FZ17:GO17)</f>
        <v>0</v>
      </c>
      <c r="GQ17" s="98">
        <f t="shared" si="9"/>
        <v>2</v>
      </c>
      <c r="GR17" s="996" t="s">
        <v>532</v>
      </c>
    </row>
    <row r="18" spans="1:200" ht="21" customHeight="1" x14ac:dyDescent="0.35">
      <c r="A18" s="51" t="s">
        <v>244</v>
      </c>
      <c r="B18" s="102">
        <v>325</v>
      </c>
      <c r="C18" s="51" t="s">
        <v>37</v>
      </c>
      <c r="D18" s="1205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1206"/>
      <c r="T18" s="426"/>
      <c r="U18" s="426"/>
      <c r="V18" s="426"/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1206"/>
      <c r="AJ18" s="431"/>
      <c r="AK18" s="431"/>
      <c r="AL18" s="431"/>
      <c r="AM18" s="431"/>
      <c r="AN18" s="431"/>
      <c r="AO18" s="431"/>
      <c r="AP18" s="431"/>
      <c r="AQ18" s="431"/>
      <c r="AR18" s="431"/>
      <c r="AS18" s="431"/>
      <c r="AT18" s="431"/>
      <c r="AU18" s="431"/>
      <c r="AV18" s="970">
        <f t="shared" si="8"/>
        <v>0</v>
      </c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710"/>
      <c r="BO18" s="562"/>
      <c r="BP18" s="562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710"/>
      <c r="CG18" s="1339"/>
      <c r="CH18" s="1339"/>
      <c r="CI18" s="1339"/>
      <c r="CJ18" s="1339"/>
      <c r="CK18" s="1339"/>
      <c r="CL18" s="1339"/>
      <c r="CM18" s="1339"/>
      <c r="CN18" s="1339"/>
      <c r="CO18" s="1339"/>
      <c r="CP18" s="1339"/>
      <c r="CQ18" s="1339"/>
      <c r="CR18" s="1339"/>
      <c r="CS18" s="1339"/>
      <c r="CT18" s="1339"/>
      <c r="CU18" s="1339"/>
      <c r="CV18" s="1339"/>
      <c r="CW18" s="1339"/>
      <c r="CX18" s="1339"/>
      <c r="CY18" s="1339"/>
      <c r="CZ18" s="1339"/>
      <c r="DA18" s="1339"/>
      <c r="DB18" s="1339"/>
      <c r="DC18" s="1339"/>
      <c r="DD18" s="710"/>
      <c r="DE18" s="432"/>
      <c r="DF18" s="432"/>
      <c r="DG18" s="432"/>
      <c r="DH18" s="432"/>
      <c r="DI18" s="432"/>
      <c r="DJ18" s="432"/>
      <c r="DK18" s="432"/>
      <c r="DL18" s="432"/>
      <c r="DM18" s="432"/>
      <c r="DN18" s="432"/>
      <c r="DO18" s="432"/>
      <c r="DP18" s="432"/>
      <c r="DQ18" s="432"/>
      <c r="DR18" s="432"/>
      <c r="DS18" s="1207"/>
      <c r="DT18" s="1450"/>
      <c r="DU18" s="1450"/>
      <c r="DV18" s="1450"/>
      <c r="DW18" s="1450"/>
      <c r="DX18" s="1450"/>
      <c r="DY18" s="1450"/>
      <c r="DZ18" s="1450"/>
      <c r="EA18" s="1450"/>
      <c r="EB18" s="1207"/>
      <c r="EC18" s="429"/>
      <c r="ED18" s="429"/>
      <c r="EE18" s="429"/>
      <c r="EF18" s="429"/>
      <c r="EG18" s="429"/>
      <c r="EH18" s="429"/>
      <c r="EI18" s="429"/>
      <c r="EJ18" s="429"/>
      <c r="EK18" s="429"/>
      <c r="EL18" s="429"/>
      <c r="EM18" s="429"/>
      <c r="EN18" s="429"/>
      <c r="EO18" s="429"/>
      <c r="EP18" s="429"/>
      <c r="EQ18" s="429"/>
      <c r="ER18" s="1199"/>
      <c r="ES18" s="1200"/>
      <c r="ET18" s="1200"/>
      <c r="EU18" s="1200"/>
      <c r="EV18" s="1200"/>
      <c r="EW18" s="1200"/>
      <c r="EX18" s="1200"/>
      <c r="EY18" s="1208"/>
      <c r="EZ18" s="1208"/>
      <c r="FA18" s="1208"/>
      <c r="FB18" s="1208"/>
      <c r="FC18" s="427"/>
      <c r="FD18" s="427"/>
      <c r="FE18" s="427"/>
      <c r="FF18" s="1208"/>
      <c r="FG18" s="1208"/>
      <c r="FH18" s="1199"/>
      <c r="FI18" s="1201"/>
      <c r="FJ18" s="123"/>
      <c r="FK18" s="1201"/>
      <c r="FL18" s="1201"/>
      <c r="FM18" s="1201"/>
      <c r="FN18" s="1201"/>
      <c r="FO18" s="1201"/>
      <c r="FP18" s="1201"/>
      <c r="FQ18" s="1201"/>
      <c r="FR18" s="1201"/>
      <c r="FS18" s="1201"/>
      <c r="FT18" s="1201"/>
      <c r="FU18" s="1201"/>
      <c r="FV18" s="1201"/>
      <c r="FW18" s="1201"/>
      <c r="FX18" s="1201"/>
      <c r="FY18" s="1209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10"/>
      <c r="GQ18" s="98">
        <f t="shared" si="9"/>
        <v>0</v>
      </c>
      <c r="GR18" s="996"/>
    </row>
    <row r="19" spans="1:200" ht="21" customHeight="1" x14ac:dyDescent="0.35">
      <c r="A19" s="51" t="s">
        <v>265</v>
      </c>
      <c r="B19" s="103">
        <v>336</v>
      </c>
      <c r="C19" s="56" t="s">
        <v>37</v>
      </c>
      <c r="D19" s="1205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1206"/>
      <c r="T19" s="426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1206"/>
      <c r="AJ19" s="431"/>
      <c r="AK19" s="431"/>
      <c r="AL19" s="431"/>
      <c r="AM19" s="431"/>
      <c r="AN19" s="431"/>
      <c r="AO19" s="431"/>
      <c r="AP19" s="431"/>
      <c r="AQ19" s="431"/>
      <c r="AR19" s="431"/>
      <c r="AS19" s="431"/>
      <c r="AT19" s="431"/>
      <c r="AU19" s="431"/>
      <c r="AV19" s="970">
        <f t="shared" si="8"/>
        <v>0</v>
      </c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710">
        <f>SUM(AW19:BM19)</f>
        <v>0</v>
      </c>
      <c r="BO19" s="562"/>
      <c r="BP19" s="562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710">
        <f>SUM(BO19:CE19)</f>
        <v>0</v>
      </c>
      <c r="CG19" s="1339"/>
      <c r="CH19" s="1339"/>
      <c r="CI19" s="1339"/>
      <c r="CJ19" s="1339"/>
      <c r="CK19" s="1339"/>
      <c r="CL19" s="1339"/>
      <c r="CM19" s="1339"/>
      <c r="CN19" s="1339"/>
      <c r="CO19" s="1339"/>
      <c r="CP19" s="1339"/>
      <c r="CQ19" s="1339"/>
      <c r="CR19" s="1339"/>
      <c r="CS19" s="1339"/>
      <c r="CT19" s="1339"/>
      <c r="CU19" s="1339"/>
      <c r="CV19" s="1339"/>
      <c r="CW19" s="1339"/>
      <c r="CX19" s="1339"/>
      <c r="CY19" s="1339"/>
      <c r="CZ19" s="1339"/>
      <c r="DA19" s="1339"/>
      <c r="DB19" s="1339"/>
      <c r="DC19" s="1339"/>
      <c r="DD19" s="710"/>
      <c r="DE19" s="432"/>
      <c r="DF19" s="432"/>
      <c r="DG19" s="432"/>
      <c r="DH19" s="432"/>
      <c r="DI19" s="432"/>
      <c r="DJ19" s="432"/>
      <c r="DK19" s="432"/>
      <c r="DL19" s="432"/>
      <c r="DM19" s="432"/>
      <c r="DN19" s="432"/>
      <c r="DO19" s="432"/>
      <c r="DP19" s="432"/>
      <c r="DQ19" s="432"/>
      <c r="DR19" s="432"/>
      <c r="DS19" s="1207"/>
      <c r="DT19" s="1450"/>
      <c r="DU19" s="1450"/>
      <c r="DV19" s="1450"/>
      <c r="DW19" s="1450"/>
      <c r="DX19" s="1450"/>
      <c r="DY19" s="1450"/>
      <c r="DZ19" s="1450"/>
      <c r="EA19" s="1450"/>
      <c r="EB19" s="1207"/>
      <c r="EC19" s="429"/>
      <c r="ED19" s="429"/>
      <c r="EE19" s="429"/>
      <c r="EF19" s="429"/>
      <c r="EG19" s="429"/>
      <c r="EH19" s="429"/>
      <c r="EI19" s="429"/>
      <c r="EJ19" s="429"/>
      <c r="EK19" s="429"/>
      <c r="EL19" s="429"/>
      <c r="EM19" s="429"/>
      <c r="EN19" s="429"/>
      <c r="EO19" s="429"/>
      <c r="EP19" s="429"/>
      <c r="EQ19" s="429"/>
      <c r="ER19" s="1199"/>
      <c r="ES19" s="1200"/>
      <c r="ET19" s="1200"/>
      <c r="EU19" s="1200"/>
      <c r="EV19" s="1200"/>
      <c r="EW19" s="1200"/>
      <c r="EX19" s="1200"/>
      <c r="EY19" s="1208"/>
      <c r="EZ19" s="1208"/>
      <c r="FA19" s="1208"/>
      <c r="FB19" s="1208"/>
      <c r="FC19" s="427"/>
      <c r="FD19" s="427"/>
      <c r="FE19" s="427"/>
      <c r="FF19" s="1208"/>
      <c r="FG19" s="1208"/>
      <c r="FH19" s="1199"/>
      <c r="FI19" s="1201"/>
      <c r="FJ19" s="123"/>
      <c r="FK19" s="1201"/>
      <c r="FL19" s="1201"/>
      <c r="FM19" s="1201"/>
      <c r="FN19" s="1201"/>
      <c r="FO19" s="1201"/>
      <c r="FP19" s="1201"/>
      <c r="FQ19" s="1201"/>
      <c r="FR19" s="1201"/>
      <c r="FS19" s="1201"/>
      <c r="FT19" s="1201"/>
      <c r="FU19" s="1201"/>
      <c r="FV19" s="1201"/>
      <c r="FW19" s="1201"/>
      <c r="FX19" s="1201"/>
      <c r="FY19" s="782">
        <f>SUM(FI19:FX19)</f>
        <v>0</v>
      </c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782">
        <f>SUM(GA19:GO19)</f>
        <v>0</v>
      </c>
      <c r="GQ19" s="98">
        <f t="shared" si="9"/>
        <v>0</v>
      </c>
      <c r="GR19" s="996"/>
    </row>
    <row r="20" spans="1:200" ht="21" customHeight="1" x14ac:dyDescent="0.35">
      <c r="A20" s="51" t="s">
        <v>632</v>
      </c>
      <c r="B20" s="208">
        <v>384</v>
      </c>
      <c r="C20" s="91" t="s">
        <v>26</v>
      </c>
      <c r="D20" s="1019">
        <v>3</v>
      </c>
      <c r="E20" s="425"/>
      <c r="F20" s="425">
        <v>1</v>
      </c>
      <c r="G20" s="425"/>
      <c r="H20" s="425">
        <v>3</v>
      </c>
      <c r="I20" s="425"/>
      <c r="J20" s="425"/>
      <c r="K20" s="425"/>
      <c r="L20" s="425"/>
      <c r="M20" s="425"/>
      <c r="N20" s="425"/>
      <c r="O20" s="425"/>
      <c r="P20" s="425"/>
      <c r="Q20" s="425">
        <v>3</v>
      </c>
      <c r="R20" s="425"/>
      <c r="S20" s="621">
        <f>SUM(D20:R20)</f>
        <v>10</v>
      </c>
      <c r="T20" s="425">
        <v>3</v>
      </c>
      <c r="U20" s="425"/>
      <c r="V20" s="425">
        <v>1</v>
      </c>
      <c r="W20" s="425"/>
      <c r="X20" s="425">
        <v>3</v>
      </c>
      <c r="Y20" s="425"/>
      <c r="Z20" s="425"/>
      <c r="AA20" s="425"/>
      <c r="AB20" s="425"/>
      <c r="AC20" s="425"/>
      <c r="AD20" s="425"/>
      <c r="AE20" s="425"/>
      <c r="AF20" s="425"/>
      <c r="AG20" s="425">
        <v>3</v>
      </c>
      <c r="AH20" s="425"/>
      <c r="AI20" s="621">
        <f>SUM(T20:AH20)</f>
        <v>10</v>
      </c>
      <c r="AJ20" s="431"/>
      <c r="AK20" s="431"/>
      <c r="AL20" s="431"/>
      <c r="AM20" s="431"/>
      <c r="AN20" s="431"/>
      <c r="AO20" s="431"/>
      <c r="AP20" s="431"/>
      <c r="AQ20" s="431"/>
      <c r="AR20" s="431"/>
      <c r="AS20" s="431"/>
      <c r="AT20" s="431"/>
      <c r="AU20" s="431"/>
      <c r="AV20" s="970">
        <f t="shared" si="8"/>
        <v>0</v>
      </c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710"/>
      <c r="BO20" s="562"/>
      <c r="BP20" s="562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710"/>
      <c r="CG20" s="1339"/>
      <c r="CH20" s="1339"/>
      <c r="CI20" s="1339">
        <v>1</v>
      </c>
      <c r="CJ20" s="1339"/>
      <c r="CK20" s="1339">
        <v>3</v>
      </c>
      <c r="CL20" s="1339">
        <v>3</v>
      </c>
      <c r="CM20" s="1339"/>
      <c r="CN20" s="1339"/>
      <c r="CO20" s="1339">
        <v>4</v>
      </c>
      <c r="CP20" s="1339">
        <v>4</v>
      </c>
      <c r="CQ20" s="1339"/>
      <c r="CR20" s="1339"/>
      <c r="CS20" s="1339">
        <v>2</v>
      </c>
      <c r="CT20" s="1339"/>
      <c r="CU20" s="1339">
        <v>3</v>
      </c>
      <c r="CV20" s="1339"/>
      <c r="CW20" s="1339"/>
      <c r="CX20" s="1339"/>
      <c r="CY20" s="1339"/>
      <c r="CZ20" s="1339"/>
      <c r="DA20" s="1339"/>
      <c r="DB20" s="1339"/>
      <c r="DC20" s="1339"/>
      <c r="DD20" s="710">
        <f>SUM(CG20:DC20)</f>
        <v>20</v>
      </c>
      <c r="DE20" s="275"/>
      <c r="DF20" s="275"/>
      <c r="DG20" s="275"/>
      <c r="DH20" s="275"/>
      <c r="DI20" s="275"/>
      <c r="DJ20" s="275"/>
      <c r="DK20" s="275"/>
      <c r="DL20" s="275"/>
      <c r="DM20" s="275"/>
      <c r="DN20" s="275"/>
      <c r="DO20" s="275"/>
      <c r="DP20" s="275"/>
      <c r="DQ20" s="275"/>
      <c r="DR20" s="275"/>
      <c r="DS20" s="710"/>
      <c r="DT20" s="710"/>
      <c r="DU20" s="710"/>
      <c r="DV20" s="710"/>
      <c r="DW20" s="710"/>
      <c r="DX20" s="710"/>
      <c r="DY20" s="710"/>
      <c r="DZ20" s="710"/>
      <c r="EA20" s="710"/>
      <c r="EB20" s="710"/>
      <c r="EC20" s="428"/>
      <c r="ED20" s="428"/>
      <c r="EE20" s="428"/>
      <c r="EF20" s="428">
        <v>3</v>
      </c>
      <c r="EG20" s="428">
        <v>1</v>
      </c>
      <c r="EH20" s="428"/>
      <c r="EI20" s="428"/>
      <c r="EJ20" s="428"/>
      <c r="EK20" s="428"/>
      <c r="EL20" s="428"/>
      <c r="EM20" s="428"/>
      <c r="EN20" s="428"/>
      <c r="EO20" s="428">
        <v>2</v>
      </c>
      <c r="EP20" s="428">
        <v>1</v>
      </c>
      <c r="EQ20" s="428">
        <v>2</v>
      </c>
      <c r="ER20" s="732">
        <f>SUM(EC20:EQ20)</f>
        <v>9</v>
      </c>
      <c r="ES20" s="427"/>
      <c r="ET20" s="427"/>
      <c r="EU20" s="427"/>
      <c r="EV20" s="427">
        <v>3</v>
      </c>
      <c r="EW20" s="427"/>
      <c r="EX20" s="427">
        <v>1</v>
      </c>
      <c r="EY20" s="921"/>
      <c r="EZ20" s="921"/>
      <c r="FA20" s="921"/>
      <c r="FB20" s="921"/>
      <c r="FC20" s="427"/>
      <c r="FD20" s="427"/>
      <c r="FE20" s="427">
        <v>2</v>
      </c>
      <c r="FF20" s="427">
        <v>1</v>
      </c>
      <c r="FG20" s="921">
        <v>2</v>
      </c>
      <c r="FH20" s="732">
        <f>SUM(ES20:FG20)</f>
        <v>9</v>
      </c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11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12"/>
      <c r="GQ20" s="98">
        <f t="shared" si="9"/>
        <v>58</v>
      </c>
      <c r="GR20" s="996">
        <v>3</v>
      </c>
    </row>
    <row r="21" spans="1:200" ht="21" customHeight="1" x14ac:dyDescent="0.35">
      <c r="A21" s="51" t="s">
        <v>487</v>
      </c>
      <c r="B21" s="91">
        <v>333</v>
      </c>
      <c r="C21" s="91" t="s">
        <v>488</v>
      </c>
      <c r="D21" s="1019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1203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5"/>
      <c r="AH21" s="425"/>
      <c r="AI21" s="621"/>
      <c r="AJ21" s="431"/>
      <c r="AK21" s="431"/>
      <c r="AL21" s="431"/>
      <c r="AM21" s="431"/>
      <c r="AN21" s="431"/>
      <c r="AO21" s="431"/>
      <c r="AP21" s="431"/>
      <c r="AQ21" s="431"/>
      <c r="AR21" s="431"/>
      <c r="AS21" s="431"/>
      <c r="AT21" s="431"/>
      <c r="AU21" s="431"/>
      <c r="AV21" s="970">
        <f t="shared" si="8"/>
        <v>0</v>
      </c>
      <c r="AW21" s="123"/>
      <c r="AX21" s="123"/>
      <c r="AY21" s="123"/>
      <c r="AZ21" s="123"/>
      <c r="BA21" s="123"/>
      <c r="BB21" s="123">
        <v>2</v>
      </c>
      <c r="BC21" s="123"/>
      <c r="BD21" s="123"/>
      <c r="BE21" s="123"/>
      <c r="BF21" s="123"/>
      <c r="BG21" s="123"/>
      <c r="BH21" s="123">
        <v>6</v>
      </c>
      <c r="BI21" s="123"/>
      <c r="BJ21" s="123"/>
      <c r="BK21" s="123"/>
      <c r="BL21" s="123"/>
      <c r="BM21" s="123"/>
      <c r="BN21" s="710">
        <f>SUM(AW21:BM21)</f>
        <v>8</v>
      </c>
      <c r="BO21" s="562"/>
      <c r="BP21" s="123"/>
      <c r="BQ21" s="123"/>
      <c r="BR21" s="123"/>
      <c r="BS21" s="123"/>
      <c r="BT21" s="123">
        <v>1</v>
      </c>
      <c r="BU21" s="123"/>
      <c r="BV21" s="123"/>
      <c r="BW21" s="123"/>
      <c r="BX21" s="123"/>
      <c r="BY21" s="123"/>
      <c r="BZ21" s="123">
        <v>6</v>
      </c>
      <c r="CA21" s="123"/>
      <c r="CB21" s="562"/>
      <c r="CC21" s="562"/>
      <c r="CD21" s="562"/>
      <c r="CE21" s="562"/>
      <c r="CF21" s="710">
        <f>SUM(BO21:CE21)</f>
        <v>7</v>
      </c>
      <c r="CG21" s="1339"/>
      <c r="CH21" s="1339"/>
      <c r="CI21" s="1339"/>
      <c r="CJ21" s="1339"/>
      <c r="CK21" s="1339"/>
      <c r="CL21" s="1339"/>
      <c r="CM21" s="1339"/>
      <c r="CN21" s="1339"/>
      <c r="CO21" s="1339"/>
      <c r="CP21" s="1339"/>
      <c r="CQ21" s="1339"/>
      <c r="CR21" s="1339"/>
      <c r="CS21" s="1339"/>
      <c r="CT21" s="1339"/>
      <c r="CU21" s="1339"/>
      <c r="CV21" s="1339"/>
      <c r="CW21" s="1339"/>
      <c r="CX21" s="1339"/>
      <c r="CY21" s="1339"/>
      <c r="CZ21" s="1339"/>
      <c r="DA21" s="1339"/>
      <c r="DB21" s="1339"/>
      <c r="DC21" s="1339"/>
      <c r="DD21" s="710"/>
      <c r="DE21" s="275"/>
      <c r="DF21" s="275"/>
      <c r="DG21" s="275"/>
      <c r="DH21" s="275"/>
      <c r="DI21" s="275"/>
      <c r="DJ21" s="275"/>
      <c r="DK21" s="275"/>
      <c r="DL21" s="275"/>
      <c r="DM21" s="275"/>
      <c r="DN21" s="275"/>
      <c r="DO21" s="275"/>
      <c r="DP21" s="275"/>
      <c r="DQ21" s="275"/>
      <c r="DR21" s="275"/>
      <c r="DS21" s="710"/>
      <c r="DT21" s="710"/>
      <c r="DU21" s="710"/>
      <c r="DV21" s="710"/>
      <c r="DW21" s="710"/>
      <c r="DX21" s="710"/>
      <c r="DY21" s="710"/>
      <c r="DZ21" s="710"/>
      <c r="EA21" s="710"/>
      <c r="EB21" s="710"/>
      <c r="EC21" s="428"/>
      <c r="ED21" s="428"/>
      <c r="EE21" s="428"/>
      <c r="EF21" s="428"/>
      <c r="EG21" s="428"/>
      <c r="EH21" s="428"/>
      <c r="EI21" s="428"/>
      <c r="EJ21" s="428"/>
      <c r="EK21" s="428"/>
      <c r="EL21" s="428"/>
      <c r="EM21" s="428"/>
      <c r="EN21" s="428"/>
      <c r="EO21" s="428"/>
      <c r="EP21" s="428"/>
      <c r="EQ21" s="428"/>
      <c r="ER21" s="732"/>
      <c r="ES21" s="427"/>
      <c r="ET21" s="427"/>
      <c r="EU21" s="427"/>
      <c r="EV21" s="427"/>
      <c r="EW21" s="427"/>
      <c r="EX21" s="427"/>
      <c r="EY21" s="921"/>
      <c r="EZ21" s="921"/>
      <c r="FA21" s="921"/>
      <c r="FB21" s="921"/>
      <c r="FC21" s="427"/>
      <c r="FD21" s="427"/>
      <c r="FE21" s="427"/>
      <c r="FF21" s="921"/>
      <c r="FG21" s="921"/>
      <c r="FH21" s="732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11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12"/>
      <c r="GQ21" s="98">
        <f t="shared" si="9"/>
        <v>15</v>
      </c>
      <c r="GR21" s="996" t="s">
        <v>532</v>
      </c>
    </row>
    <row r="22" spans="1:200" ht="21" customHeight="1" x14ac:dyDescent="0.35">
      <c r="A22" s="51" t="s">
        <v>535</v>
      </c>
      <c r="B22" s="51" t="s">
        <v>672</v>
      </c>
      <c r="C22" s="51" t="s">
        <v>400</v>
      </c>
      <c r="D22" s="1205"/>
      <c r="E22" s="426"/>
      <c r="F22" s="426"/>
      <c r="G22" s="426"/>
      <c r="H22" s="426"/>
      <c r="I22" s="425"/>
      <c r="J22" s="426"/>
      <c r="K22" s="426"/>
      <c r="L22" s="426"/>
      <c r="M22" s="426"/>
      <c r="N22" s="426"/>
      <c r="O22" s="426"/>
      <c r="P22" s="426"/>
      <c r="Q22" s="426"/>
      <c r="R22" s="426"/>
      <c r="S22" s="621">
        <f>SUM(D22:R22)</f>
        <v>0</v>
      </c>
      <c r="T22" s="426"/>
      <c r="U22" s="426"/>
      <c r="V22" s="426"/>
      <c r="W22" s="426"/>
      <c r="X22" s="426"/>
      <c r="Y22" s="425"/>
      <c r="Z22" s="426"/>
      <c r="AA22" s="426"/>
      <c r="AB22" s="426"/>
      <c r="AC22" s="426"/>
      <c r="AD22" s="426"/>
      <c r="AE22" s="426"/>
      <c r="AF22" s="426"/>
      <c r="AG22" s="426"/>
      <c r="AH22" s="426"/>
      <c r="AI22" s="621">
        <f>SUM(T22:AH22)</f>
        <v>0</v>
      </c>
      <c r="AJ22" s="431"/>
      <c r="AK22" s="431"/>
      <c r="AL22" s="431">
        <v>2</v>
      </c>
      <c r="AM22" s="431"/>
      <c r="AN22" s="431"/>
      <c r="AO22" s="431"/>
      <c r="AP22" s="431"/>
      <c r="AQ22" s="431"/>
      <c r="AR22" s="431"/>
      <c r="AS22" s="431"/>
      <c r="AT22" s="431"/>
      <c r="AU22" s="431"/>
      <c r="AV22" s="970">
        <f t="shared" si="8"/>
        <v>2</v>
      </c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710">
        <f>SUM(AW22:BM22)</f>
        <v>0</v>
      </c>
      <c r="BO22" s="562"/>
      <c r="BP22" s="562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562"/>
      <c r="CC22" s="562"/>
      <c r="CD22" s="562"/>
      <c r="CE22" s="562"/>
      <c r="CF22" s="710">
        <f>SUM(BO22:CE22)</f>
        <v>0</v>
      </c>
      <c r="CG22" s="1339"/>
      <c r="CH22" s="1339"/>
      <c r="CI22" s="1339"/>
      <c r="CJ22" s="1339"/>
      <c r="CK22" s="1339"/>
      <c r="CL22" s="1339"/>
      <c r="CM22" s="1339"/>
      <c r="CN22" s="1339"/>
      <c r="CO22" s="1339"/>
      <c r="CP22" s="1339"/>
      <c r="CQ22" s="1339"/>
      <c r="CR22" s="1339"/>
      <c r="CS22" s="1339"/>
      <c r="CT22" s="1339"/>
      <c r="CU22" s="1339"/>
      <c r="CV22" s="1339"/>
      <c r="CW22" s="1339"/>
      <c r="CX22" s="1339"/>
      <c r="CY22" s="1339"/>
      <c r="CZ22" s="1339"/>
      <c r="DA22" s="1339"/>
      <c r="DB22" s="1339"/>
      <c r="DC22" s="1339"/>
      <c r="DD22" s="710"/>
      <c r="DE22" s="432"/>
      <c r="DF22" s="432"/>
      <c r="DG22" s="432"/>
      <c r="DH22" s="432"/>
      <c r="DI22" s="432"/>
      <c r="DJ22" s="432"/>
      <c r="DK22" s="432"/>
      <c r="DL22" s="432"/>
      <c r="DM22" s="432"/>
      <c r="DN22" s="432"/>
      <c r="DO22" s="432"/>
      <c r="DP22" s="432"/>
      <c r="DQ22" s="432"/>
      <c r="DR22" s="432"/>
      <c r="DS22" s="1207"/>
      <c r="DT22" s="1207"/>
      <c r="DU22" s="1207"/>
      <c r="DV22" s="1207"/>
      <c r="DW22" s="1207"/>
      <c r="DX22" s="1207"/>
      <c r="DY22" s="1207"/>
      <c r="DZ22" s="1207"/>
      <c r="EA22" s="1207"/>
      <c r="EB22" s="1207"/>
      <c r="EC22" s="429"/>
      <c r="ED22" s="429"/>
      <c r="EE22" s="429"/>
      <c r="EF22" s="429"/>
      <c r="EG22" s="429"/>
      <c r="EH22" s="429"/>
      <c r="EI22" s="429"/>
      <c r="EJ22" s="429"/>
      <c r="EK22" s="429"/>
      <c r="EL22" s="429"/>
      <c r="EM22" s="429"/>
      <c r="EN22" s="429">
        <v>1</v>
      </c>
      <c r="EO22" s="429"/>
      <c r="EP22" s="429"/>
      <c r="EQ22" s="429"/>
      <c r="ER22" s="732">
        <f>SUM(EC22:EQ22)</f>
        <v>1</v>
      </c>
      <c r="ES22" s="1200"/>
      <c r="ET22" s="1200"/>
      <c r="EU22" s="1200"/>
      <c r="EV22" s="1200"/>
      <c r="EW22" s="1200"/>
      <c r="EX22" s="1200"/>
      <c r="EY22" s="1208"/>
      <c r="EZ22" s="1208"/>
      <c r="FA22" s="1208"/>
      <c r="FB22" s="1208"/>
      <c r="FC22" s="427">
        <v>2</v>
      </c>
      <c r="FD22" s="427"/>
      <c r="FE22" s="427"/>
      <c r="FF22" s="1208"/>
      <c r="FG22" s="1208"/>
      <c r="FH22" s="732">
        <f>SUM(ES22:FG22)</f>
        <v>2</v>
      </c>
      <c r="FI22" s="1201"/>
      <c r="FJ22" s="1201"/>
      <c r="FK22" s="1201"/>
      <c r="FL22" s="1201"/>
      <c r="FM22" s="1201"/>
      <c r="FN22" s="1201"/>
      <c r="FO22" s="1201"/>
      <c r="FP22" s="1201"/>
      <c r="FQ22" s="1201"/>
      <c r="FR22" s="1201"/>
      <c r="FS22" s="1201"/>
      <c r="FT22" s="1201"/>
      <c r="FU22" s="1201"/>
      <c r="FV22" s="1201"/>
      <c r="FW22" s="1201"/>
      <c r="FX22" s="1201"/>
      <c r="FY22" s="1209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10"/>
      <c r="GQ22" s="98">
        <f t="shared" si="9"/>
        <v>5</v>
      </c>
      <c r="GR22" s="996">
        <v>8</v>
      </c>
    </row>
    <row r="23" spans="1:200" ht="21" customHeight="1" x14ac:dyDescent="0.35">
      <c r="A23" s="51" t="s">
        <v>412</v>
      </c>
      <c r="B23" s="208">
        <v>361</v>
      </c>
      <c r="C23" s="91" t="s">
        <v>413</v>
      </c>
      <c r="D23" s="1213"/>
      <c r="E23" s="1213"/>
      <c r="F23" s="1213"/>
      <c r="G23" s="1213"/>
      <c r="H23" s="1213"/>
      <c r="I23" s="1205"/>
      <c r="J23" s="1205"/>
      <c r="K23" s="1205"/>
      <c r="L23" s="1205"/>
      <c r="M23" s="1205"/>
      <c r="N23" s="1205"/>
      <c r="O23" s="1205"/>
      <c r="P23" s="1205"/>
      <c r="Q23" s="1205"/>
      <c r="R23" s="1205"/>
      <c r="S23" s="1214"/>
      <c r="T23" s="1205"/>
      <c r="U23" s="1205"/>
      <c r="V23" s="1205"/>
      <c r="W23" s="1205"/>
      <c r="X23" s="1205"/>
      <c r="Y23" s="1205"/>
      <c r="Z23" s="1205"/>
      <c r="AA23" s="1205"/>
      <c r="AB23" s="1205"/>
      <c r="AC23" s="1205"/>
      <c r="AD23" s="1205"/>
      <c r="AE23" s="1205"/>
      <c r="AF23" s="1205"/>
      <c r="AG23" s="1205"/>
      <c r="AH23" s="1205"/>
      <c r="AI23" s="1215"/>
      <c r="AJ23" s="431"/>
      <c r="AK23" s="431"/>
      <c r="AL23" s="431"/>
      <c r="AM23" s="431"/>
      <c r="AN23" s="431"/>
      <c r="AO23" s="431"/>
      <c r="AP23" s="431"/>
      <c r="AQ23" s="431"/>
      <c r="AR23" s="431"/>
      <c r="AS23" s="431"/>
      <c r="AT23" s="431"/>
      <c r="AU23" s="431"/>
      <c r="AV23" s="970">
        <f t="shared" si="8"/>
        <v>0</v>
      </c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710">
        <f>SUM(AW23:BM23)</f>
        <v>0</v>
      </c>
      <c r="BO23" s="562"/>
      <c r="BP23" s="562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562"/>
      <c r="CC23" s="562"/>
      <c r="CD23" s="562"/>
      <c r="CE23" s="562"/>
      <c r="CF23" s="710">
        <f>SUM(BO23:CE23)</f>
        <v>0</v>
      </c>
      <c r="CG23" s="1339"/>
      <c r="CH23" s="1339"/>
      <c r="CI23" s="1339"/>
      <c r="CJ23" s="1339"/>
      <c r="CK23" s="1339"/>
      <c r="CL23" s="1339"/>
      <c r="CM23" s="1339"/>
      <c r="CN23" s="1339"/>
      <c r="CO23" s="1339"/>
      <c r="CP23" s="1339"/>
      <c r="CQ23" s="1339"/>
      <c r="CR23" s="1339"/>
      <c r="CS23" s="1339"/>
      <c r="CT23" s="1339"/>
      <c r="CU23" s="1339"/>
      <c r="CV23" s="1339"/>
      <c r="CW23" s="1339"/>
      <c r="CX23" s="1339"/>
      <c r="CY23" s="1339"/>
      <c r="CZ23" s="1339"/>
      <c r="DA23" s="1339"/>
      <c r="DB23" s="1339"/>
      <c r="DC23" s="1339"/>
      <c r="DD23" s="710"/>
      <c r="DE23" s="432"/>
      <c r="DF23" s="432"/>
      <c r="DG23" s="432"/>
      <c r="DH23" s="432"/>
      <c r="DI23" s="432"/>
      <c r="DJ23" s="432"/>
      <c r="DK23" s="432"/>
      <c r="DL23" s="432"/>
      <c r="DM23" s="432"/>
      <c r="DN23" s="432"/>
      <c r="DO23" s="432"/>
      <c r="DP23" s="432"/>
      <c r="DQ23" s="432"/>
      <c r="DR23" s="432"/>
      <c r="DS23" s="1207"/>
      <c r="DT23" s="1207"/>
      <c r="DU23" s="1207"/>
      <c r="DV23" s="1207"/>
      <c r="DW23" s="1207"/>
      <c r="DX23" s="1207"/>
      <c r="DY23" s="1207"/>
      <c r="DZ23" s="1207"/>
      <c r="EA23" s="1207"/>
      <c r="EB23" s="1207"/>
      <c r="EC23" s="429"/>
      <c r="ED23" s="429"/>
      <c r="EE23" s="429"/>
      <c r="EF23" s="429"/>
      <c r="EG23" s="429"/>
      <c r="EH23" s="429"/>
      <c r="EI23" s="429"/>
      <c r="EJ23" s="429"/>
      <c r="EK23" s="429"/>
      <c r="EL23" s="429"/>
      <c r="EM23" s="429"/>
      <c r="EN23" s="429"/>
      <c r="EO23" s="429"/>
      <c r="EP23" s="429"/>
      <c r="EQ23" s="429"/>
      <c r="ER23" s="1199"/>
      <c r="ES23" s="1200"/>
      <c r="ET23" s="1200"/>
      <c r="EU23" s="1200"/>
      <c r="EV23" s="1200"/>
      <c r="EW23" s="1200"/>
      <c r="EX23" s="1200"/>
      <c r="EY23" s="1208"/>
      <c r="EZ23" s="1208"/>
      <c r="FA23" s="1208"/>
      <c r="FB23" s="1208"/>
      <c r="FC23" s="427"/>
      <c r="FD23" s="427"/>
      <c r="FE23" s="427"/>
      <c r="FF23" s="1208"/>
      <c r="FG23" s="1208"/>
      <c r="FH23" s="1199"/>
      <c r="FI23" s="1201"/>
      <c r="FJ23" s="1201"/>
      <c r="FK23" s="1201"/>
      <c r="FL23" s="1201"/>
      <c r="FM23" s="1201"/>
      <c r="FN23" s="1201"/>
      <c r="FO23" s="1201"/>
      <c r="FP23" s="1201"/>
      <c r="FQ23" s="1201"/>
      <c r="FR23" s="1201"/>
      <c r="FS23" s="1201"/>
      <c r="FT23" s="1201"/>
      <c r="FU23" s="1201"/>
      <c r="FV23" s="1201"/>
      <c r="FW23" s="1201"/>
      <c r="FX23" s="123"/>
      <c r="FY23" s="782">
        <f>SUM(FI23:FX23)</f>
        <v>0</v>
      </c>
      <c r="FZ23" s="123"/>
      <c r="GA23" s="123"/>
      <c r="GB23" s="123"/>
      <c r="GC23" s="123"/>
      <c r="GD23" s="123"/>
      <c r="GE23" s="123"/>
      <c r="GF23" s="123"/>
      <c r="GG23" s="123"/>
      <c r="GH23" s="123"/>
      <c r="GI23" s="123"/>
      <c r="GJ23" s="123"/>
      <c r="GK23" s="123"/>
      <c r="GL23" s="123"/>
      <c r="GM23" s="123"/>
      <c r="GN23" s="123"/>
      <c r="GO23" s="123"/>
      <c r="GP23" s="781">
        <f>SUM(FZ23:GO23)</f>
        <v>0</v>
      </c>
      <c r="GQ23" s="98">
        <f t="shared" si="9"/>
        <v>0</v>
      </c>
      <c r="GR23" s="996"/>
    </row>
    <row r="24" spans="1:200" ht="21" customHeight="1" x14ac:dyDescent="0.35">
      <c r="A24" s="51" t="s">
        <v>516</v>
      </c>
      <c r="B24" s="208">
        <v>370</v>
      </c>
      <c r="C24" s="91" t="s">
        <v>37</v>
      </c>
      <c r="D24" s="1213"/>
      <c r="E24" s="1213"/>
      <c r="F24" s="1213"/>
      <c r="G24" s="1213"/>
      <c r="H24" s="1213"/>
      <c r="I24" s="1205"/>
      <c r="J24" s="1205"/>
      <c r="K24" s="1205"/>
      <c r="L24" s="1205"/>
      <c r="M24" s="1205"/>
      <c r="N24" s="1205"/>
      <c r="O24" s="1205"/>
      <c r="P24" s="1205"/>
      <c r="Q24" s="1205"/>
      <c r="R24" s="1205"/>
      <c r="S24" s="1214"/>
      <c r="T24" s="1205"/>
      <c r="U24" s="1205"/>
      <c r="V24" s="1205"/>
      <c r="W24" s="1205"/>
      <c r="X24" s="1205"/>
      <c r="Y24" s="1205"/>
      <c r="Z24" s="1205"/>
      <c r="AA24" s="1205"/>
      <c r="AB24" s="1205"/>
      <c r="AC24" s="1205"/>
      <c r="AD24" s="1205"/>
      <c r="AE24" s="1205"/>
      <c r="AF24" s="1205"/>
      <c r="AG24" s="1205"/>
      <c r="AH24" s="1205"/>
      <c r="AI24" s="1215"/>
      <c r="AJ24" s="431"/>
      <c r="AK24" s="431"/>
      <c r="AL24" s="431"/>
      <c r="AM24" s="431"/>
      <c r="AN24" s="431"/>
      <c r="AO24" s="431"/>
      <c r="AP24" s="431"/>
      <c r="AQ24" s="431"/>
      <c r="AR24" s="431"/>
      <c r="AS24" s="431"/>
      <c r="AT24" s="431"/>
      <c r="AU24" s="431"/>
      <c r="AV24" s="970"/>
      <c r="AW24" s="123"/>
      <c r="AX24" s="123"/>
      <c r="AY24" s="123"/>
      <c r="AZ24" s="123"/>
      <c r="BA24" s="123"/>
      <c r="BB24" s="123"/>
      <c r="BC24" s="123"/>
      <c r="BD24" s="123"/>
      <c r="BE24" s="123">
        <v>2</v>
      </c>
      <c r="BF24" s="123"/>
      <c r="BG24" s="123"/>
      <c r="BH24" s="123"/>
      <c r="BI24" s="123"/>
      <c r="BJ24" s="123"/>
      <c r="BK24" s="123"/>
      <c r="BL24" s="123"/>
      <c r="BM24" s="123"/>
      <c r="BN24" s="710">
        <f>SUM(AW24:BM24)</f>
        <v>2</v>
      </c>
      <c r="BO24" s="562"/>
      <c r="BP24" s="562"/>
      <c r="BQ24" s="123"/>
      <c r="BR24" s="123"/>
      <c r="BS24" s="123"/>
      <c r="BT24" s="123"/>
      <c r="BU24" s="123"/>
      <c r="BV24" s="123"/>
      <c r="BW24" s="123">
        <v>2</v>
      </c>
      <c r="BX24" s="123"/>
      <c r="BY24" s="123"/>
      <c r="BZ24" s="123"/>
      <c r="CA24" s="123"/>
      <c r="CB24" s="562"/>
      <c r="CC24" s="562"/>
      <c r="CD24" s="562"/>
      <c r="CE24" s="562"/>
      <c r="CF24" s="710">
        <f>SUM(BW24:CE24)</f>
        <v>2</v>
      </c>
      <c r="CG24" s="1339"/>
      <c r="CH24" s="1339"/>
      <c r="CI24" s="1339"/>
      <c r="CJ24" s="1339"/>
      <c r="CK24" s="1339"/>
      <c r="CL24" s="1339"/>
      <c r="CM24" s="1339"/>
      <c r="CN24" s="1339"/>
      <c r="CO24" s="1339"/>
      <c r="CP24" s="1339"/>
      <c r="CQ24" s="1339"/>
      <c r="CR24" s="1339"/>
      <c r="CS24" s="1339"/>
      <c r="CT24" s="1339"/>
      <c r="CU24" s="1339"/>
      <c r="CV24" s="1339"/>
      <c r="CW24" s="1339"/>
      <c r="CX24" s="1339"/>
      <c r="CY24" s="1339"/>
      <c r="CZ24" s="1339"/>
      <c r="DA24" s="1339"/>
      <c r="DB24" s="1339"/>
      <c r="DC24" s="1339"/>
      <c r="DD24" s="710"/>
      <c r="DE24" s="432"/>
      <c r="DF24" s="432"/>
      <c r="DG24" s="432"/>
      <c r="DH24" s="432"/>
      <c r="DI24" s="432"/>
      <c r="DJ24" s="432"/>
      <c r="DK24" s="432"/>
      <c r="DL24" s="432"/>
      <c r="DM24" s="432"/>
      <c r="DN24" s="432"/>
      <c r="DO24" s="432"/>
      <c r="DP24" s="432"/>
      <c r="DQ24" s="432"/>
      <c r="DR24" s="432"/>
      <c r="DS24" s="1207"/>
      <c r="DT24" s="1207"/>
      <c r="DU24" s="1207"/>
      <c r="DV24" s="1207"/>
      <c r="DW24" s="1207"/>
      <c r="DX24" s="1207"/>
      <c r="DY24" s="1207"/>
      <c r="DZ24" s="1207"/>
      <c r="EA24" s="1207"/>
      <c r="EB24" s="1207"/>
      <c r="EC24" s="429"/>
      <c r="ED24" s="429"/>
      <c r="EE24" s="429"/>
      <c r="EF24" s="429"/>
      <c r="EG24" s="429"/>
      <c r="EH24" s="429"/>
      <c r="EI24" s="429"/>
      <c r="EJ24" s="429"/>
      <c r="EK24" s="429"/>
      <c r="EL24" s="429"/>
      <c r="EM24" s="429"/>
      <c r="EN24" s="429"/>
      <c r="EO24" s="429"/>
      <c r="EP24" s="429"/>
      <c r="EQ24" s="429"/>
      <c r="ER24" s="1199"/>
      <c r="ES24" s="1200"/>
      <c r="ET24" s="1200"/>
      <c r="EU24" s="1200"/>
      <c r="EV24" s="1200"/>
      <c r="EW24" s="1200"/>
      <c r="EX24" s="1200"/>
      <c r="EY24" s="1208"/>
      <c r="EZ24" s="1208"/>
      <c r="FA24" s="1208"/>
      <c r="FB24" s="1208"/>
      <c r="FC24" s="427"/>
      <c r="FD24" s="427"/>
      <c r="FE24" s="427"/>
      <c r="FF24" s="1208"/>
      <c r="FG24" s="1208"/>
      <c r="FH24" s="1199"/>
      <c r="FI24" s="1201"/>
      <c r="FJ24" s="1201"/>
      <c r="FK24" s="1201"/>
      <c r="FL24" s="1201"/>
      <c r="FM24" s="1201"/>
      <c r="FN24" s="1201"/>
      <c r="FO24" s="1201"/>
      <c r="FP24" s="1201"/>
      <c r="FQ24" s="1201"/>
      <c r="FR24" s="1201"/>
      <c r="FS24" s="1201"/>
      <c r="FT24" s="1201"/>
      <c r="FU24" s="1201"/>
      <c r="FV24" s="1201"/>
      <c r="FW24" s="1201"/>
      <c r="FX24" s="123"/>
      <c r="FY24" s="782">
        <f>SUM(FI24:FX24)</f>
        <v>0</v>
      </c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781">
        <f>SUM(FZ24:GO24)</f>
        <v>0</v>
      </c>
      <c r="GQ24" s="98">
        <f t="shared" si="9"/>
        <v>4</v>
      </c>
      <c r="GR24" s="996" t="s">
        <v>532</v>
      </c>
    </row>
    <row r="25" spans="1:200" ht="21" customHeight="1" x14ac:dyDescent="0.35">
      <c r="A25" s="51" t="s">
        <v>604</v>
      </c>
      <c r="B25" s="208">
        <v>321</v>
      </c>
      <c r="C25" s="91" t="s">
        <v>399</v>
      </c>
      <c r="D25" s="1213"/>
      <c r="E25" s="1213"/>
      <c r="F25" s="1213"/>
      <c r="G25" s="1213"/>
      <c r="H25" s="1213"/>
      <c r="I25" s="1205"/>
      <c r="J25" s="1205"/>
      <c r="K25" s="1205"/>
      <c r="L25" s="1205"/>
      <c r="M25" s="1205"/>
      <c r="N25" s="1205"/>
      <c r="O25" s="1205"/>
      <c r="P25" s="1205"/>
      <c r="Q25" s="1205"/>
      <c r="R25" s="1205"/>
      <c r="S25" s="1214"/>
      <c r="T25" s="1205"/>
      <c r="U25" s="1205"/>
      <c r="V25" s="1205"/>
      <c r="W25" s="1205"/>
      <c r="X25" s="1205"/>
      <c r="Y25" s="1205"/>
      <c r="Z25" s="1205"/>
      <c r="AA25" s="1205"/>
      <c r="AB25" s="1205"/>
      <c r="AC25" s="1205"/>
      <c r="AD25" s="1205"/>
      <c r="AE25" s="1205"/>
      <c r="AF25" s="1205"/>
      <c r="AG25" s="1205"/>
      <c r="AH25" s="1205"/>
      <c r="AI25" s="1215"/>
      <c r="AJ25" s="431"/>
      <c r="AK25" s="431"/>
      <c r="AL25" s="431"/>
      <c r="AM25" s="431"/>
      <c r="AN25" s="431"/>
      <c r="AO25" s="431"/>
      <c r="AP25" s="431"/>
      <c r="AQ25" s="431"/>
      <c r="AR25" s="431"/>
      <c r="AS25" s="431"/>
      <c r="AT25" s="431"/>
      <c r="AU25" s="431"/>
      <c r="AV25" s="970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710"/>
      <c r="BO25" s="562"/>
      <c r="BP25" s="562"/>
      <c r="BQ25" s="562"/>
      <c r="BR25" s="562"/>
      <c r="BS25" s="562"/>
      <c r="BT25" s="562"/>
      <c r="BU25" s="562"/>
      <c r="BV25" s="562"/>
      <c r="BW25" s="123"/>
      <c r="BX25" s="562"/>
      <c r="BY25" s="562"/>
      <c r="BZ25" s="562"/>
      <c r="CA25" s="562"/>
      <c r="CB25" s="562"/>
      <c r="CC25" s="562"/>
      <c r="CD25" s="562"/>
      <c r="CE25" s="562"/>
      <c r="CF25" s="710"/>
      <c r="CG25" s="1339"/>
      <c r="CH25" s="1339"/>
      <c r="CI25" s="1339"/>
      <c r="CJ25" s="1339"/>
      <c r="CK25" s="1339"/>
      <c r="CL25" s="1339"/>
      <c r="CM25" s="1339"/>
      <c r="CN25" s="1339"/>
      <c r="CO25" s="1339"/>
      <c r="CP25" s="1339"/>
      <c r="CQ25" s="1339"/>
      <c r="CR25" s="1339"/>
      <c r="CS25" s="1339"/>
      <c r="CT25" s="1339"/>
      <c r="CU25" s="1339"/>
      <c r="CV25" s="1339"/>
      <c r="CW25" s="1339"/>
      <c r="CX25" s="1339"/>
      <c r="CY25" s="1339"/>
      <c r="CZ25" s="1339"/>
      <c r="DA25" s="1339"/>
      <c r="DB25" s="1339"/>
      <c r="DC25" s="1339"/>
      <c r="DD25" s="710"/>
      <c r="DE25" s="432"/>
      <c r="DF25" s="432"/>
      <c r="DG25" s="432"/>
      <c r="DH25" s="432"/>
      <c r="DI25" s="432"/>
      <c r="DJ25" s="432"/>
      <c r="DK25" s="432"/>
      <c r="DL25" s="432"/>
      <c r="DM25" s="432"/>
      <c r="DN25" s="432"/>
      <c r="DO25" s="432"/>
      <c r="DP25" s="432"/>
      <c r="DQ25" s="432"/>
      <c r="DR25" s="432"/>
      <c r="DS25" s="1207"/>
      <c r="DT25" s="1207"/>
      <c r="DU25" s="1207"/>
      <c r="DV25" s="1207"/>
      <c r="DW25" s="1207"/>
      <c r="DX25" s="1207"/>
      <c r="DY25" s="1207"/>
      <c r="DZ25" s="1207"/>
      <c r="EA25" s="1207"/>
      <c r="EB25" s="1207"/>
      <c r="EC25" s="429"/>
      <c r="ED25" s="429"/>
      <c r="EE25" s="429"/>
      <c r="EF25" s="429"/>
      <c r="EG25" s="429"/>
      <c r="EH25" s="429"/>
      <c r="EI25" s="429"/>
      <c r="EJ25" s="429"/>
      <c r="EK25" s="429"/>
      <c r="EL25" s="429"/>
      <c r="EM25" s="429"/>
      <c r="EN25" s="429"/>
      <c r="EO25" s="429"/>
      <c r="EP25" s="429"/>
      <c r="EQ25" s="429"/>
      <c r="ER25" s="1199"/>
      <c r="ES25" s="1200"/>
      <c r="ET25" s="1200"/>
      <c r="EU25" s="1200"/>
      <c r="EV25" s="1200"/>
      <c r="EW25" s="1200"/>
      <c r="EX25" s="1200"/>
      <c r="EY25" s="1208"/>
      <c r="EZ25" s="1208"/>
      <c r="FA25" s="1208"/>
      <c r="FB25" s="1208"/>
      <c r="FC25" s="427"/>
      <c r="FD25" s="427"/>
      <c r="FE25" s="427"/>
      <c r="FF25" s="1208"/>
      <c r="FG25" s="1208"/>
      <c r="FH25" s="1199"/>
      <c r="FI25" s="1201"/>
      <c r="FJ25" s="1201"/>
      <c r="FK25" s="1201"/>
      <c r="FL25" s="1201"/>
      <c r="FM25" s="1201"/>
      <c r="FN25" s="1201"/>
      <c r="FO25" s="1201"/>
      <c r="FP25" s="1201"/>
      <c r="FQ25" s="1201"/>
      <c r="FR25" s="1201"/>
      <c r="FS25" s="1201"/>
      <c r="FT25" s="1201"/>
      <c r="FU25" s="123"/>
      <c r="FV25" s="1201"/>
      <c r="FW25" s="1201"/>
      <c r="FX25" s="123"/>
      <c r="FY25" s="782">
        <f>SUM(FI25:FX25)</f>
        <v>0</v>
      </c>
      <c r="FZ25" s="123"/>
      <c r="GA25" s="123"/>
      <c r="GB25" s="123"/>
      <c r="GC25" s="123"/>
      <c r="GD25" s="123"/>
      <c r="GE25" s="123"/>
      <c r="GF25" s="123"/>
      <c r="GG25" s="123"/>
      <c r="GH25" s="123"/>
      <c r="GI25" s="123"/>
      <c r="GJ25" s="123"/>
      <c r="GK25" s="123"/>
      <c r="GL25" s="123"/>
      <c r="GM25" s="123"/>
      <c r="GN25" s="123"/>
      <c r="GO25" s="123"/>
      <c r="GP25" s="781">
        <f>SUM(FZ25:GO25)</f>
        <v>0</v>
      </c>
      <c r="GQ25" s="98">
        <f t="shared" si="9"/>
        <v>0</v>
      </c>
      <c r="GR25" s="996"/>
    </row>
    <row r="26" spans="1:200" ht="21" customHeight="1" x14ac:dyDescent="0.35">
      <c r="A26" s="51" t="s">
        <v>192</v>
      </c>
      <c r="B26" s="102">
        <v>255</v>
      </c>
      <c r="C26" s="51" t="s">
        <v>37</v>
      </c>
      <c r="D26" s="436"/>
      <c r="E26" s="436"/>
      <c r="F26" s="436"/>
      <c r="G26" s="436"/>
      <c r="H26" s="436"/>
      <c r="I26" s="1019"/>
      <c r="J26" s="1019"/>
      <c r="K26" s="1019"/>
      <c r="L26" s="1019"/>
      <c r="M26" s="1019"/>
      <c r="N26" s="1019"/>
      <c r="O26" s="1019"/>
      <c r="P26" s="1019"/>
      <c r="Q26" s="1019"/>
      <c r="R26" s="1019"/>
      <c r="S26" s="1216"/>
      <c r="T26" s="1019"/>
      <c r="U26" s="1019"/>
      <c r="V26" s="1019"/>
      <c r="W26" s="1019"/>
      <c r="X26" s="1019"/>
      <c r="Y26" s="1019"/>
      <c r="Z26" s="1019"/>
      <c r="AA26" s="1019"/>
      <c r="AB26" s="1019"/>
      <c r="AC26" s="1019"/>
      <c r="AD26" s="1019"/>
      <c r="AE26" s="1019"/>
      <c r="AF26" s="1019"/>
      <c r="AG26" s="1019"/>
      <c r="AH26" s="1019"/>
      <c r="AI26" s="1217"/>
      <c r="AJ26" s="431"/>
      <c r="AK26" s="431"/>
      <c r="AL26" s="431"/>
      <c r="AM26" s="431"/>
      <c r="AN26" s="431"/>
      <c r="AO26" s="431"/>
      <c r="AP26" s="431"/>
      <c r="AQ26" s="431"/>
      <c r="AR26" s="431"/>
      <c r="AS26" s="431"/>
      <c r="AT26" s="431"/>
      <c r="AU26" s="431"/>
      <c r="AV26" s="970">
        <f t="shared" si="8"/>
        <v>0</v>
      </c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710"/>
      <c r="BO26" s="562"/>
      <c r="BP26" s="562"/>
      <c r="BQ26" s="562"/>
      <c r="BR26" s="562"/>
      <c r="BS26" s="562"/>
      <c r="BT26" s="562"/>
      <c r="BU26" s="562"/>
      <c r="BV26" s="562"/>
      <c r="BW26" s="562"/>
      <c r="BX26" s="562"/>
      <c r="BY26" s="562"/>
      <c r="BZ26" s="562"/>
      <c r="CA26" s="562"/>
      <c r="CB26" s="562"/>
      <c r="CC26" s="562"/>
      <c r="CD26" s="562"/>
      <c r="CE26" s="562"/>
      <c r="CF26" s="710"/>
      <c r="CG26" s="1336"/>
      <c r="CH26" s="1336"/>
      <c r="CI26" s="1336"/>
      <c r="CJ26" s="1336"/>
      <c r="CK26" s="1336"/>
      <c r="CL26" s="1336"/>
      <c r="CM26" s="1336"/>
      <c r="CN26" s="1336"/>
      <c r="CO26" s="1336"/>
      <c r="CP26" s="1336"/>
      <c r="CQ26" s="1336"/>
      <c r="CR26" s="1336"/>
      <c r="CS26" s="1336"/>
      <c r="CT26" s="1336"/>
      <c r="CU26" s="1336"/>
      <c r="CV26" s="1336"/>
      <c r="CW26" s="1336"/>
      <c r="CX26" s="1336"/>
      <c r="CY26" s="1336"/>
      <c r="CZ26" s="1336"/>
      <c r="DA26" s="1336"/>
      <c r="DB26" s="1336"/>
      <c r="DC26" s="1336"/>
      <c r="DD26" s="710"/>
      <c r="DE26" s="275"/>
      <c r="DF26" s="275"/>
      <c r="DG26" s="275"/>
      <c r="DH26" s="275"/>
      <c r="DI26" s="275"/>
      <c r="DJ26" s="275"/>
      <c r="DK26" s="275"/>
      <c r="DL26" s="275"/>
      <c r="DM26" s="275"/>
      <c r="DN26" s="275"/>
      <c r="DO26" s="275"/>
      <c r="DP26" s="275"/>
      <c r="DQ26" s="275"/>
      <c r="DR26" s="275"/>
      <c r="DS26" s="710"/>
      <c r="DT26" s="710"/>
      <c r="DU26" s="710"/>
      <c r="DV26" s="710"/>
      <c r="DW26" s="710"/>
      <c r="DX26" s="710"/>
      <c r="DY26" s="710"/>
      <c r="DZ26" s="710"/>
      <c r="EA26" s="710"/>
      <c r="EB26" s="710"/>
      <c r="EC26" s="428"/>
      <c r="ED26" s="428"/>
      <c r="EE26" s="428"/>
      <c r="EF26" s="428"/>
      <c r="EG26" s="428"/>
      <c r="EH26" s="428"/>
      <c r="EI26" s="428"/>
      <c r="EJ26" s="428"/>
      <c r="EK26" s="428"/>
      <c r="EL26" s="428"/>
      <c r="EM26" s="428"/>
      <c r="EN26" s="428"/>
      <c r="EO26" s="428"/>
      <c r="EP26" s="428"/>
      <c r="EQ26" s="428"/>
      <c r="ER26" s="732"/>
      <c r="ES26" s="427"/>
      <c r="ET26" s="427"/>
      <c r="EU26" s="427"/>
      <c r="EV26" s="427"/>
      <c r="EW26" s="427"/>
      <c r="EX26" s="427"/>
      <c r="EY26" s="921"/>
      <c r="EZ26" s="921"/>
      <c r="FA26" s="921"/>
      <c r="FB26" s="921"/>
      <c r="FC26" s="921"/>
      <c r="FD26" s="921"/>
      <c r="FE26" s="921"/>
      <c r="FF26" s="921"/>
      <c r="FG26" s="921"/>
      <c r="FH26" s="732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  <c r="FU26" s="123"/>
      <c r="FV26" s="123"/>
      <c r="FW26" s="123"/>
      <c r="FX26" s="123"/>
      <c r="FY26" s="1211"/>
      <c r="FZ26" s="123"/>
      <c r="GA26" s="123"/>
      <c r="GB26" s="123"/>
      <c r="GC26" s="123"/>
      <c r="GD26" s="123"/>
      <c r="GE26" s="123"/>
      <c r="GF26" s="123"/>
      <c r="GG26" s="123"/>
      <c r="GH26" s="123"/>
      <c r="GI26" s="123"/>
      <c r="GJ26" s="123"/>
      <c r="GK26" s="123"/>
      <c r="GL26" s="123"/>
      <c r="GM26" s="123"/>
      <c r="GN26" s="123"/>
      <c r="GO26" s="123"/>
      <c r="GP26" s="1212"/>
      <c r="GQ26" s="98">
        <f t="shared" si="9"/>
        <v>0</v>
      </c>
      <c r="GR26" s="996"/>
    </row>
    <row r="27" spans="1:200" ht="21" customHeight="1" x14ac:dyDescent="0.35">
      <c r="A27" s="51" t="s">
        <v>606</v>
      </c>
      <c r="B27" s="102">
        <v>351</v>
      </c>
      <c r="C27" s="51" t="s">
        <v>607</v>
      </c>
      <c r="D27" s="436"/>
      <c r="E27" s="436"/>
      <c r="F27" s="436"/>
      <c r="G27" s="436"/>
      <c r="H27" s="436"/>
      <c r="I27" s="1019"/>
      <c r="J27" s="1019"/>
      <c r="K27" s="1019"/>
      <c r="L27" s="1019"/>
      <c r="M27" s="1019"/>
      <c r="N27" s="1019"/>
      <c r="O27" s="1019"/>
      <c r="P27" s="1019"/>
      <c r="Q27" s="1019"/>
      <c r="R27" s="1019"/>
      <c r="S27" s="1216"/>
      <c r="T27" s="1019"/>
      <c r="U27" s="1019"/>
      <c r="V27" s="1019"/>
      <c r="W27" s="1019"/>
      <c r="X27" s="1019"/>
      <c r="Y27" s="1019"/>
      <c r="Z27" s="1019"/>
      <c r="AA27" s="1019"/>
      <c r="AB27" s="1019"/>
      <c r="AC27" s="1019"/>
      <c r="AD27" s="1019"/>
      <c r="AE27" s="1019"/>
      <c r="AF27" s="1019"/>
      <c r="AG27" s="1019"/>
      <c r="AH27" s="1019"/>
      <c r="AI27" s="1217"/>
      <c r="AJ27" s="431"/>
      <c r="AK27" s="431"/>
      <c r="AL27" s="431"/>
      <c r="AM27" s="431"/>
      <c r="AN27" s="431"/>
      <c r="AO27" s="431"/>
      <c r="AP27" s="431"/>
      <c r="AQ27" s="431"/>
      <c r="AR27" s="431"/>
      <c r="AS27" s="431"/>
      <c r="AT27" s="431"/>
      <c r="AU27" s="431"/>
      <c r="AV27" s="970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710"/>
      <c r="BO27" s="562"/>
      <c r="BP27" s="562"/>
      <c r="BQ27" s="562"/>
      <c r="BR27" s="562"/>
      <c r="BS27" s="562"/>
      <c r="BT27" s="562"/>
      <c r="BU27" s="562"/>
      <c r="BV27" s="562"/>
      <c r="BW27" s="562"/>
      <c r="BX27" s="562"/>
      <c r="BY27" s="562"/>
      <c r="BZ27" s="562"/>
      <c r="CA27" s="562"/>
      <c r="CB27" s="562"/>
      <c r="CC27" s="562"/>
      <c r="CD27" s="562"/>
      <c r="CE27" s="562"/>
      <c r="CF27" s="710"/>
      <c r="CG27" s="1336"/>
      <c r="CH27" s="1336"/>
      <c r="CI27" s="1336"/>
      <c r="CJ27" s="1336"/>
      <c r="CK27" s="1336"/>
      <c r="CL27" s="1336"/>
      <c r="CM27" s="1336"/>
      <c r="CN27" s="1336"/>
      <c r="CO27" s="1336"/>
      <c r="CP27" s="1336"/>
      <c r="CQ27" s="1336"/>
      <c r="CR27" s="1336"/>
      <c r="CS27" s="1336"/>
      <c r="CT27" s="1336"/>
      <c r="CU27" s="1336"/>
      <c r="CV27" s="1336"/>
      <c r="CW27" s="1336"/>
      <c r="CX27" s="1336"/>
      <c r="CY27" s="1336"/>
      <c r="CZ27" s="1336"/>
      <c r="DA27" s="1336"/>
      <c r="DB27" s="1336"/>
      <c r="DC27" s="1336"/>
      <c r="DD27" s="710"/>
      <c r="DE27" s="275"/>
      <c r="DF27" s="275"/>
      <c r="DG27" s="275"/>
      <c r="DH27" s="275"/>
      <c r="DI27" s="275"/>
      <c r="DJ27" s="275"/>
      <c r="DK27" s="275"/>
      <c r="DL27" s="275"/>
      <c r="DM27" s="275"/>
      <c r="DN27" s="275"/>
      <c r="DO27" s="275"/>
      <c r="DP27" s="275"/>
      <c r="DQ27" s="275"/>
      <c r="DR27" s="275"/>
      <c r="DS27" s="710"/>
      <c r="DT27" s="710"/>
      <c r="DU27" s="710"/>
      <c r="DV27" s="710"/>
      <c r="DW27" s="710"/>
      <c r="DX27" s="710"/>
      <c r="DY27" s="710"/>
      <c r="DZ27" s="710"/>
      <c r="EA27" s="710"/>
      <c r="EB27" s="710"/>
      <c r="EC27" s="428"/>
      <c r="ED27" s="428"/>
      <c r="EE27" s="428"/>
      <c r="EF27" s="428"/>
      <c r="EG27" s="428"/>
      <c r="EH27" s="428"/>
      <c r="EI27" s="428"/>
      <c r="EJ27" s="428"/>
      <c r="EK27" s="428"/>
      <c r="EL27" s="428"/>
      <c r="EM27" s="428"/>
      <c r="EN27" s="428"/>
      <c r="EO27" s="428"/>
      <c r="EP27" s="428"/>
      <c r="EQ27" s="428"/>
      <c r="ER27" s="732"/>
      <c r="ES27" s="427"/>
      <c r="ET27" s="427"/>
      <c r="EU27" s="427"/>
      <c r="EV27" s="427"/>
      <c r="EW27" s="427"/>
      <c r="EX27" s="427"/>
      <c r="EY27" s="921"/>
      <c r="EZ27" s="921"/>
      <c r="FA27" s="921"/>
      <c r="FB27" s="921"/>
      <c r="FC27" s="921"/>
      <c r="FD27" s="921"/>
      <c r="FE27" s="921"/>
      <c r="FF27" s="921"/>
      <c r="FG27" s="921"/>
      <c r="FH27" s="732"/>
      <c r="FI27" s="123"/>
      <c r="FJ27" s="123"/>
      <c r="FK27" s="123"/>
      <c r="FL27" s="123"/>
      <c r="FM27" s="123"/>
      <c r="FN27" s="123"/>
      <c r="FO27" s="123"/>
      <c r="FP27" s="123"/>
      <c r="FQ27" s="123"/>
      <c r="FR27" s="123"/>
      <c r="FS27" s="123"/>
      <c r="FT27" s="123"/>
      <c r="FU27" s="123"/>
      <c r="FV27" s="123"/>
      <c r="FW27" s="123"/>
      <c r="FX27" s="123"/>
      <c r="FY27" s="1218">
        <f>SUM(FI27:FX27)</f>
        <v>0</v>
      </c>
      <c r="FZ27" s="123"/>
      <c r="GA27" s="123"/>
      <c r="GB27" s="123"/>
      <c r="GC27" s="123"/>
      <c r="GD27" s="123"/>
      <c r="GE27" s="123"/>
      <c r="GF27" s="123"/>
      <c r="GG27" s="123"/>
      <c r="GH27" s="123"/>
      <c r="GI27" s="123"/>
      <c r="GJ27" s="123"/>
      <c r="GK27" s="123"/>
      <c r="GL27" s="123"/>
      <c r="GM27" s="123"/>
      <c r="GN27" s="123"/>
      <c r="GO27" s="123"/>
      <c r="GP27" s="1212"/>
      <c r="GQ27" s="98">
        <f t="shared" si="9"/>
        <v>0</v>
      </c>
      <c r="GR27" s="996"/>
    </row>
    <row r="28" spans="1:200" ht="21" customHeight="1" x14ac:dyDescent="0.35">
      <c r="A28" s="51" t="s">
        <v>409</v>
      </c>
      <c r="B28" s="102">
        <v>359</v>
      </c>
      <c r="C28" s="51" t="s">
        <v>37</v>
      </c>
      <c r="D28" s="436"/>
      <c r="E28" s="436"/>
      <c r="F28" s="436"/>
      <c r="G28" s="436"/>
      <c r="H28" s="436"/>
      <c r="I28" s="1019"/>
      <c r="J28" s="1019"/>
      <c r="K28" s="1019"/>
      <c r="L28" s="1019"/>
      <c r="M28" s="1019"/>
      <c r="N28" s="1019"/>
      <c r="O28" s="1019"/>
      <c r="P28" s="1019"/>
      <c r="Q28" s="1019"/>
      <c r="R28" s="1019"/>
      <c r="S28" s="1216"/>
      <c r="T28" s="1019"/>
      <c r="U28" s="1019"/>
      <c r="V28" s="1019"/>
      <c r="W28" s="1019"/>
      <c r="X28" s="1019"/>
      <c r="Y28" s="1019"/>
      <c r="Z28" s="1019"/>
      <c r="AA28" s="1019"/>
      <c r="AB28" s="1019"/>
      <c r="AC28" s="1019"/>
      <c r="AD28" s="1019"/>
      <c r="AE28" s="1019"/>
      <c r="AF28" s="1019"/>
      <c r="AG28" s="1019"/>
      <c r="AH28" s="1019"/>
      <c r="AI28" s="1217"/>
      <c r="AJ28" s="431"/>
      <c r="AK28" s="431"/>
      <c r="AL28" s="431"/>
      <c r="AM28" s="431"/>
      <c r="AN28" s="431"/>
      <c r="AO28" s="431"/>
      <c r="AP28" s="431"/>
      <c r="AQ28" s="431"/>
      <c r="AR28" s="431"/>
      <c r="AS28" s="431"/>
      <c r="AT28" s="431"/>
      <c r="AU28" s="431"/>
      <c r="AV28" s="970"/>
      <c r="AW28" s="123"/>
      <c r="AX28" s="123">
        <v>3</v>
      </c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710">
        <f>SUM(AW28:BM28)</f>
        <v>3</v>
      </c>
      <c r="BO28" s="562"/>
      <c r="BP28" s="123">
        <v>3</v>
      </c>
      <c r="BQ28" s="562"/>
      <c r="BR28" s="562"/>
      <c r="BS28" s="562"/>
      <c r="BT28" s="562"/>
      <c r="BU28" s="562"/>
      <c r="BV28" s="562"/>
      <c r="BW28" s="562"/>
      <c r="BX28" s="562"/>
      <c r="BY28" s="562"/>
      <c r="BZ28" s="562"/>
      <c r="CA28" s="562"/>
      <c r="CB28" s="562"/>
      <c r="CC28" s="562"/>
      <c r="CD28" s="562"/>
      <c r="CE28" s="562"/>
      <c r="CF28" s="710">
        <f>SUM(BO28:CE28)</f>
        <v>3</v>
      </c>
      <c r="CG28" s="1336"/>
      <c r="CH28" s="1336"/>
      <c r="CI28" s="1336"/>
      <c r="CJ28" s="1336"/>
      <c r="CK28" s="1336"/>
      <c r="CL28" s="1336"/>
      <c r="CM28" s="1336"/>
      <c r="CN28" s="1336"/>
      <c r="CO28" s="1336"/>
      <c r="CP28" s="1336"/>
      <c r="CQ28" s="1336"/>
      <c r="CR28" s="1336"/>
      <c r="CS28" s="1336"/>
      <c r="CT28" s="1336"/>
      <c r="CU28" s="1336"/>
      <c r="CV28" s="1336"/>
      <c r="CW28" s="1336"/>
      <c r="CX28" s="1336"/>
      <c r="CY28" s="1336"/>
      <c r="CZ28" s="1336"/>
      <c r="DA28" s="1336"/>
      <c r="DB28" s="1336"/>
      <c r="DC28" s="1336"/>
      <c r="DD28" s="710"/>
      <c r="DE28" s="275"/>
      <c r="DF28" s="275"/>
      <c r="DG28" s="275"/>
      <c r="DH28" s="275"/>
      <c r="DI28" s="275"/>
      <c r="DJ28" s="275"/>
      <c r="DK28" s="275"/>
      <c r="DL28" s="275"/>
      <c r="DM28" s="275"/>
      <c r="DN28" s="275"/>
      <c r="DO28" s="275"/>
      <c r="DP28" s="275"/>
      <c r="DQ28" s="275"/>
      <c r="DR28" s="275"/>
      <c r="DS28" s="710"/>
      <c r="DT28" s="710"/>
      <c r="DU28" s="710"/>
      <c r="DV28" s="710"/>
      <c r="DW28" s="710"/>
      <c r="DX28" s="710"/>
      <c r="DY28" s="710"/>
      <c r="DZ28" s="710"/>
      <c r="EA28" s="710"/>
      <c r="EB28" s="710"/>
      <c r="EC28" s="428"/>
      <c r="ED28" s="428"/>
      <c r="EE28" s="428"/>
      <c r="EF28" s="428"/>
      <c r="EG28" s="428"/>
      <c r="EH28" s="428"/>
      <c r="EI28" s="428"/>
      <c r="EJ28" s="428"/>
      <c r="EK28" s="428"/>
      <c r="EL28" s="428"/>
      <c r="EM28" s="428"/>
      <c r="EN28" s="428"/>
      <c r="EO28" s="428"/>
      <c r="EP28" s="428"/>
      <c r="EQ28" s="428"/>
      <c r="ER28" s="732"/>
      <c r="ES28" s="427"/>
      <c r="ET28" s="427"/>
      <c r="EU28" s="427"/>
      <c r="EV28" s="427"/>
      <c r="EW28" s="427"/>
      <c r="EX28" s="427"/>
      <c r="EY28" s="921"/>
      <c r="EZ28" s="921"/>
      <c r="FA28" s="921"/>
      <c r="FB28" s="921"/>
      <c r="FC28" s="921"/>
      <c r="FD28" s="921"/>
      <c r="FE28" s="921"/>
      <c r="FF28" s="921"/>
      <c r="FG28" s="921"/>
      <c r="FH28" s="732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  <c r="FU28" s="123"/>
      <c r="FV28" s="123"/>
      <c r="FW28" s="123"/>
      <c r="FX28" s="123"/>
      <c r="FY28" s="1218">
        <f>SUM(FI28:FX28)</f>
        <v>0</v>
      </c>
      <c r="FZ28" s="123"/>
      <c r="GA28" s="123"/>
      <c r="GB28" s="123"/>
      <c r="GC28" s="123"/>
      <c r="GD28" s="123"/>
      <c r="GE28" s="123"/>
      <c r="GF28" s="123"/>
      <c r="GG28" s="123"/>
      <c r="GH28" s="123"/>
      <c r="GI28" s="123"/>
      <c r="GJ28" s="123"/>
      <c r="GK28" s="123"/>
      <c r="GL28" s="123"/>
      <c r="GM28" s="123"/>
      <c r="GN28" s="123"/>
      <c r="GO28" s="123"/>
      <c r="GP28" s="1212"/>
      <c r="GQ28" s="98">
        <f t="shared" si="9"/>
        <v>6</v>
      </c>
      <c r="GR28" s="996"/>
    </row>
    <row r="29" spans="1:200" ht="21" customHeight="1" x14ac:dyDescent="0.35">
      <c r="A29" s="51" t="s">
        <v>655</v>
      </c>
      <c r="B29" s="102">
        <v>385</v>
      </c>
      <c r="C29" s="51" t="s">
        <v>286</v>
      </c>
      <c r="D29" s="436">
        <v>2</v>
      </c>
      <c r="E29" s="436"/>
      <c r="F29" s="436"/>
      <c r="G29" s="436"/>
      <c r="H29" s="436"/>
      <c r="I29" s="1019"/>
      <c r="J29" s="1019"/>
      <c r="K29" s="1019"/>
      <c r="L29" s="1019"/>
      <c r="M29" s="1019"/>
      <c r="N29" s="1019"/>
      <c r="O29" s="1019"/>
      <c r="P29" s="1019"/>
      <c r="Q29" s="1019"/>
      <c r="R29" s="1019"/>
      <c r="S29" s="1217">
        <f>SUM(D29:R29)</f>
        <v>2</v>
      </c>
      <c r="T29" s="1019">
        <v>1</v>
      </c>
      <c r="U29" s="1019"/>
      <c r="V29" s="1019"/>
      <c r="W29" s="1019"/>
      <c r="X29" s="1019"/>
      <c r="Y29" s="1019"/>
      <c r="Z29" s="1019"/>
      <c r="AA29" s="1019"/>
      <c r="AB29" s="1019"/>
      <c r="AC29" s="1019"/>
      <c r="AD29" s="1019"/>
      <c r="AE29" s="1019"/>
      <c r="AF29" s="1019"/>
      <c r="AG29" s="1019"/>
      <c r="AH29" s="1019"/>
      <c r="AI29" s="1217">
        <f>SUM(T29:AH29)</f>
        <v>1</v>
      </c>
      <c r="AJ29" s="431"/>
      <c r="AK29" s="431"/>
      <c r="AL29" s="431"/>
      <c r="AM29" s="431"/>
      <c r="AN29" s="431"/>
      <c r="AO29" s="431"/>
      <c r="AP29" s="431"/>
      <c r="AQ29" s="431"/>
      <c r="AR29" s="431"/>
      <c r="AS29" s="431"/>
      <c r="AT29" s="431"/>
      <c r="AU29" s="431"/>
      <c r="AV29" s="969">
        <f t="shared" si="8"/>
        <v>0</v>
      </c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710"/>
      <c r="BO29" s="562"/>
      <c r="BP29" s="562"/>
      <c r="BQ29" s="562"/>
      <c r="BR29" s="562"/>
      <c r="BS29" s="562"/>
      <c r="BT29" s="562"/>
      <c r="BU29" s="562"/>
      <c r="BV29" s="562"/>
      <c r="BW29" s="562"/>
      <c r="BX29" s="562"/>
      <c r="BY29" s="562"/>
      <c r="BZ29" s="562"/>
      <c r="CA29" s="562"/>
      <c r="CB29" s="562"/>
      <c r="CC29" s="562"/>
      <c r="CD29" s="562"/>
      <c r="CE29" s="562"/>
      <c r="CF29" s="710"/>
      <c r="CG29" s="1336"/>
      <c r="CH29" s="1336"/>
      <c r="CI29" s="1336"/>
      <c r="CJ29" s="1336"/>
      <c r="CK29" s="1336"/>
      <c r="CL29" s="1336"/>
      <c r="CM29" s="1336"/>
      <c r="CN29" s="1336"/>
      <c r="CO29" s="1336"/>
      <c r="CP29" s="1336"/>
      <c r="CQ29" s="1336"/>
      <c r="CR29" s="1336"/>
      <c r="CS29" s="1336"/>
      <c r="CT29" s="1336"/>
      <c r="CU29" s="1336"/>
      <c r="CV29" s="1336"/>
      <c r="CW29" s="1336"/>
      <c r="CX29" s="1336"/>
      <c r="CY29" s="1336"/>
      <c r="CZ29" s="1336"/>
      <c r="DA29" s="1336"/>
      <c r="DB29" s="1336"/>
      <c r="DC29" s="1336"/>
      <c r="DD29" s="710"/>
      <c r="DE29" s="275"/>
      <c r="DF29" s="275"/>
      <c r="DG29" s="275"/>
      <c r="DH29" s="275"/>
      <c r="DI29" s="275"/>
      <c r="DJ29" s="275"/>
      <c r="DK29" s="275"/>
      <c r="DL29" s="275"/>
      <c r="DM29" s="275"/>
      <c r="DN29" s="275"/>
      <c r="DO29" s="275"/>
      <c r="DP29" s="275"/>
      <c r="DQ29" s="275"/>
      <c r="DR29" s="275"/>
      <c r="DS29" s="710"/>
      <c r="DT29" s="710"/>
      <c r="DU29" s="710"/>
      <c r="DV29" s="710"/>
      <c r="DW29" s="710"/>
      <c r="DX29" s="710"/>
      <c r="DY29" s="710"/>
      <c r="DZ29" s="710"/>
      <c r="EA29" s="710"/>
      <c r="EB29" s="710"/>
      <c r="EC29" s="428"/>
      <c r="ED29" s="428"/>
      <c r="EE29" s="428"/>
      <c r="EF29" s="428"/>
      <c r="EG29" s="428"/>
      <c r="EH29" s="428"/>
      <c r="EI29" s="428"/>
      <c r="EJ29" s="428"/>
      <c r="EK29" s="428"/>
      <c r="EL29" s="428"/>
      <c r="EM29" s="428"/>
      <c r="EN29" s="428"/>
      <c r="EO29" s="428"/>
      <c r="EP29" s="428"/>
      <c r="EQ29" s="428"/>
      <c r="ER29" s="732"/>
      <c r="ES29" s="921"/>
      <c r="ET29" s="921"/>
      <c r="EU29" s="921"/>
      <c r="EV29" s="921"/>
      <c r="EW29" s="921"/>
      <c r="EX29" s="921"/>
      <c r="EY29" s="921"/>
      <c r="EZ29" s="921"/>
      <c r="FA29" s="921"/>
      <c r="FB29" s="921"/>
      <c r="FC29" s="921"/>
      <c r="FD29" s="921"/>
      <c r="FE29" s="921"/>
      <c r="FF29" s="921"/>
      <c r="FG29" s="921"/>
      <c r="FH29" s="732"/>
      <c r="FI29" s="123"/>
      <c r="FJ29" s="123">
        <v>1</v>
      </c>
      <c r="FK29" s="123"/>
      <c r="FL29" s="123"/>
      <c r="FM29" s="123"/>
      <c r="FN29" s="123">
        <v>2</v>
      </c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18">
        <f>SUM(FI29:FX29)</f>
        <v>3</v>
      </c>
      <c r="FZ29" s="123"/>
      <c r="GA29" s="123">
        <v>1</v>
      </c>
      <c r="GB29" s="123"/>
      <c r="GC29" s="123"/>
      <c r="GD29" s="123"/>
      <c r="GE29" s="123">
        <v>2</v>
      </c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414">
        <f>SUM(FZ29:GO29)</f>
        <v>3</v>
      </c>
      <c r="GQ29" s="98">
        <f t="shared" si="9"/>
        <v>9</v>
      </c>
      <c r="GR29" s="996">
        <v>7</v>
      </c>
    </row>
    <row r="31" spans="1:200" ht="16.5" x14ac:dyDescent="0.3">
      <c r="A31" s="47" t="s">
        <v>314</v>
      </c>
    </row>
    <row r="33" spans="1:1" x14ac:dyDescent="0.3">
      <c r="A33" s="50" t="s">
        <v>673</v>
      </c>
    </row>
  </sheetData>
  <sortState xmlns:xlrd2="http://schemas.microsoft.com/office/spreadsheetml/2017/richdata2" ref="A6:GQ29">
    <sortCondition descending="1" ref="GQ6:GQ29"/>
  </sortState>
  <mergeCells count="13">
    <mergeCell ref="AW3:BN3"/>
    <mergeCell ref="AU1:BB1"/>
    <mergeCell ref="AJ3:AV3"/>
    <mergeCell ref="D3:S3"/>
    <mergeCell ref="T3:AI3"/>
    <mergeCell ref="FZ3:GP3"/>
    <mergeCell ref="BO3:CF3"/>
    <mergeCell ref="FI3:FY3"/>
    <mergeCell ref="EC3:ER3"/>
    <mergeCell ref="DE3:DS3"/>
    <mergeCell ref="ES3:FF3"/>
    <mergeCell ref="CG3:DD3"/>
    <mergeCell ref="DT3:EB3"/>
  </mergeCells>
  <phoneticPr fontId="5" type="noConversion"/>
  <pageMargins left="0.5" right="0.5" top="0.5" bottom="0.5" header="0" footer="0"/>
  <pageSetup orientation="landscape" r:id="rId1"/>
  <headerFooter alignWithMargins="0"/>
  <ignoredErrors>
    <ignoredError sqref="CF7 BN7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78B42-A9F3-4BEC-BFEA-67FB203AF617}">
  <dimension ref="A1:BO17"/>
  <sheetViews>
    <sheetView workbookViewId="0">
      <pane xSplit="1" topLeftCell="B1" activePane="topRight" state="frozen"/>
      <selection pane="topRight" activeCell="BP21" sqref="BP21"/>
    </sheetView>
  </sheetViews>
  <sheetFormatPr defaultRowHeight="12.75" x14ac:dyDescent="0.2"/>
  <cols>
    <col min="1" max="1" width="23.7109375" bestFit="1" customWidth="1"/>
    <col min="3" max="3" width="20.5703125" bestFit="1" customWidth="1"/>
    <col min="4" max="4" width="17.7109375" bestFit="1" customWidth="1"/>
    <col min="5" max="55" width="3.28515625" bestFit="1" customWidth="1"/>
    <col min="56" max="56" width="3.28515625" customWidth="1"/>
    <col min="57" max="65" width="3.28515625" bestFit="1" customWidth="1"/>
    <col min="66" max="66" width="6.5703125" bestFit="1" customWidth="1"/>
  </cols>
  <sheetData>
    <row r="1" spans="1:67" ht="23.25" x14ac:dyDescent="0.35">
      <c r="A1" s="349" t="s">
        <v>625</v>
      </c>
    </row>
    <row r="2" spans="1:67" ht="18" x14ac:dyDescent="0.25">
      <c r="A2" s="140" t="s">
        <v>547</v>
      </c>
    </row>
    <row r="6" spans="1:67" x14ac:dyDescent="0.2">
      <c r="E6" s="1692" t="s">
        <v>259</v>
      </c>
      <c r="F6" s="1693"/>
      <c r="G6" s="1693"/>
      <c r="H6" s="1693"/>
      <c r="I6" s="1693"/>
      <c r="J6" s="1693"/>
      <c r="K6" s="1694"/>
      <c r="L6" s="1692" t="s">
        <v>259</v>
      </c>
      <c r="M6" s="1693"/>
      <c r="N6" s="1693"/>
      <c r="O6" s="1693"/>
      <c r="P6" s="1693"/>
      <c r="Q6" s="1693"/>
      <c r="R6" s="1694"/>
      <c r="S6" s="1695"/>
      <c r="T6" s="1696"/>
      <c r="U6" s="1696"/>
      <c r="V6" s="1696"/>
      <c r="W6" s="1696"/>
      <c r="X6" s="1697"/>
      <c r="Y6" s="158" t="s">
        <v>225</v>
      </c>
      <c r="Z6" s="158"/>
      <c r="AA6" s="158"/>
      <c r="AB6" s="158"/>
      <c r="AC6" s="158"/>
      <c r="AD6" s="158" t="s">
        <v>225</v>
      </c>
      <c r="AE6" s="158"/>
      <c r="AF6" s="158"/>
      <c r="AG6" s="158"/>
      <c r="AH6" s="158"/>
      <c r="AI6" s="1698" t="s">
        <v>577</v>
      </c>
      <c r="AJ6" s="1699"/>
      <c r="AK6" s="1699"/>
      <c r="AL6" s="1699"/>
      <c r="AM6" s="1700"/>
      <c r="AN6" s="1692" t="s">
        <v>259</v>
      </c>
      <c r="AO6" s="1693"/>
      <c r="AP6" s="1693"/>
      <c r="AQ6" s="1693"/>
      <c r="AR6" s="1693"/>
      <c r="AS6" s="1694"/>
      <c r="AT6" s="1692" t="s">
        <v>259</v>
      </c>
      <c r="AU6" s="1693"/>
      <c r="AV6" s="1693"/>
      <c r="AW6" s="1693"/>
      <c r="AX6" s="1693"/>
      <c r="AY6" s="1694"/>
      <c r="AZ6" s="1689" t="s">
        <v>760</v>
      </c>
      <c r="BA6" s="1690"/>
      <c r="BB6" s="1690"/>
      <c r="BC6" s="1690"/>
      <c r="BD6" s="1690"/>
      <c r="BE6" s="1691"/>
      <c r="BF6" s="158" t="s">
        <v>300</v>
      </c>
      <c r="BG6" s="158"/>
      <c r="BH6" s="158"/>
      <c r="BI6" s="158"/>
      <c r="BJ6" s="158" t="s">
        <v>226</v>
      </c>
      <c r="BK6" s="158"/>
      <c r="BL6" s="158"/>
      <c r="BM6" s="28"/>
      <c r="BN6" s="28"/>
    </row>
    <row r="7" spans="1:67" ht="135.75" x14ac:dyDescent="0.2">
      <c r="A7" s="93" t="s">
        <v>16</v>
      </c>
      <c r="B7" s="93" t="s">
        <v>17</v>
      </c>
      <c r="C7" s="93" t="s">
        <v>147</v>
      </c>
      <c r="D7" s="1040" t="s">
        <v>687</v>
      </c>
      <c r="E7" s="1029" t="s">
        <v>82</v>
      </c>
      <c r="F7" s="446" t="s">
        <v>39</v>
      </c>
      <c r="G7" s="446" t="s">
        <v>99</v>
      </c>
      <c r="H7" s="446" t="s">
        <v>294</v>
      </c>
      <c r="I7" s="446" t="s">
        <v>295</v>
      </c>
      <c r="J7" s="446"/>
      <c r="K7" s="1038" t="s">
        <v>304</v>
      </c>
      <c r="L7" s="1043" t="s">
        <v>82</v>
      </c>
      <c r="M7" s="1044" t="s">
        <v>39</v>
      </c>
      <c r="N7" s="1044" t="s">
        <v>99</v>
      </c>
      <c r="O7" s="1044" t="s">
        <v>294</v>
      </c>
      <c r="P7" s="1044" t="s">
        <v>295</v>
      </c>
      <c r="Q7" s="1044"/>
      <c r="R7" s="1038" t="s">
        <v>304</v>
      </c>
      <c r="S7" s="447" t="s">
        <v>82</v>
      </c>
      <c r="T7" s="447" t="s">
        <v>39</v>
      </c>
      <c r="U7" s="447"/>
      <c r="V7" s="447"/>
      <c r="W7" s="447"/>
      <c r="X7" s="447" t="s">
        <v>304</v>
      </c>
      <c r="Y7" s="1033"/>
      <c r="Z7" s="1033" t="s">
        <v>82</v>
      </c>
      <c r="AA7" s="1033" t="s">
        <v>39</v>
      </c>
      <c r="AB7" s="1033"/>
      <c r="AC7" s="1038" t="s">
        <v>304</v>
      </c>
      <c r="AD7" s="1033"/>
      <c r="AE7" s="1033" t="s">
        <v>82</v>
      </c>
      <c r="AF7" s="1033" t="s">
        <v>39</v>
      </c>
      <c r="AG7" s="1033"/>
      <c r="AH7" s="1038" t="s">
        <v>304</v>
      </c>
      <c r="AI7" s="1036" t="s">
        <v>104</v>
      </c>
      <c r="AJ7" s="1036" t="s">
        <v>82</v>
      </c>
      <c r="AK7" s="1341" t="s">
        <v>295</v>
      </c>
      <c r="AL7" s="1036"/>
      <c r="AM7" s="1038" t="s">
        <v>304</v>
      </c>
      <c r="AN7" s="1029" t="s">
        <v>82</v>
      </c>
      <c r="AO7" s="1029" t="s">
        <v>133</v>
      </c>
      <c r="AP7" s="1029" t="s">
        <v>39</v>
      </c>
      <c r="AQ7" s="1029"/>
      <c r="AR7" s="1029"/>
      <c r="AS7" s="1038" t="s">
        <v>304</v>
      </c>
      <c r="AT7" s="1029" t="s">
        <v>82</v>
      </c>
      <c r="AU7" s="1029"/>
      <c r="AV7" s="1029" t="s">
        <v>39</v>
      </c>
      <c r="AW7" s="1029"/>
      <c r="AX7" s="1029"/>
      <c r="AY7" s="1038" t="s">
        <v>304</v>
      </c>
      <c r="AZ7" s="1034" t="s">
        <v>82</v>
      </c>
      <c r="BA7" s="1034"/>
      <c r="BB7" s="1034" t="s">
        <v>39</v>
      </c>
      <c r="BC7" s="1445" t="s">
        <v>764</v>
      </c>
      <c r="BD7" s="1445" t="s">
        <v>765</v>
      </c>
      <c r="BE7" s="1038" t="s">
        <v>304</v>
      </c>
      <c r="BF7" s="1033" t="s">
        <v>82</v>
      </c>
      <c r="BG7" s="1033" t="s">
        <v>39</v>
      </c>
      <c r="BH7" s="1033"/>
      <c r="BI7" s="1038" t="s">
        <v>304</v>
      </c>
      <c r="BJ7" s="1033" t="s">
        <v>82</v>
      </c>
      <c r="BK7" s="1033" t="s">
        <v>39</v>
      </c>
      <c r="BL7" s="1033"/>
      <c r="BM7" s="1037" t="s">
        <v>304</v>
      </c>
      <c r="BN7" s="28" t="s">
        <v>20</v>
      </c>
      <c r="BO7" s="1287" t="s">
        <v>771</v>
      </c>
    </row>
    <row r="8" spans="1:67" ht="15" x14ac:dyDescent="0.3">
      <c r="A8" s="51" t="s">
        <v>231</v>
      </c>
      <c r="B8" s="91">
        <v>322</v>
      </c>
      <c r="C8" s="91" t="s">
        <v>87</v>
      </c>
      <c r="D8" s="280" t="s">
        <v>690</v>
      </c>
      <c r="E8" s="288"/>
      <c r="F8" s="1030"/>
      <c r="G8" s="288"/>
      <c r="H8" s="446"/>
      <c r="I8" s="1031"/>
      <c r="J8" s="446"/>
      <c r="K8" s="989"/>
      <c r="L8" s="288"/>
      <c r="M8" s="288"/>
      <c r="N8" s="288"/>
      <c r="O8" s="288"/>
      <c r="P8" s="288"/>
      <c r="Q8" s="288"/>
      <c r="R8" s="989"/>
      <c r="S8" s="450"/>
      <c r="T8" s="450"/>
      <c r="U8" s="450"/>
      <c r="V8" s="450"/>
      <c r="W8" s="450"/>
      <c r="X8" s="450"/>
      <c r="Y8" s="158"/>
      <c r="Z8" s="158"/>
      <c r="AA8" s="158"/>
      <c r="AB8" s="158"/>
      <c r="AC8" s="989"/>
      <c r="AD8" s="158"/>
      <c r="AE8" s="158"/>
      <c r="AF8" s="158"/>
      <c r="AG8" s="158"/>
      <c r="AH8" s="989"/>
      <c r="AI8" s="109"/>
      <c r="AJ8" s="109">
        <v>7</v>
      </c>
      <c r="AK8" s="109"/>
      <c r="AL8" s="109"/>
      <c r="AM8" s="989">
        <f>SUM(AI8:AL8)</f>
        <v>7</v>
      </c>
      <c r="AN8" s="288"/>
      <c r="AO8" s="288"/>
      <c r="AP8" s="288"/>
      <c r="AQ8" s="288"/>
      <c r="AR8" s="288"/>
      <c r="AS8" s="989"/>
      <c r="AT8" s="288"/>
      <c r="AU8" s="288"/>
      <c r="AV8" s="288"/>
      <c r="AW8" s="288"/>
      <c r="AX8" s="288"/>
      <c r="AY8" s="989"/>
      <c r="AZ8" s="1035"/>
      <c r="BA8" s="1035"/>
      <c r="BB8" s="1035">
        <v>1</v>
      </c>
      <c r="BC8" s="1035">
        <v>1</v>
      </c>
      <c r="BD8" s="1035">
        <v>1</v>
      </c>
      <c r="BE8" s="989">
        <f>SUM(AZ8:BD8)</f>
        <v>3</v>
      </c>
      <c r="BF8" s="158"/>
      <c r="BG8" s="158"/>
      <c r="BH8" s="158"/>
      <c r="BI8" s="989"/>
      <c r="BJ8" s="158"/>
      <c r="BK8" s="158"/>
      <c r="BL8" s="158"/>
      <c r="BM8" s="1039"/>
      <c r="BN8" s="28">
        <f>SUM(AM8,BE8)</f>
        <v>10</v>
      </c>
      <c r="BO8" s="223" t="s">
        <v>672</v>
      </c>
    </row>
    <row r="9" spans="1:67" ht="15" x14ac:dyDescent="0.3">
      <c r="A9" s="51" t="s">
        <v>678</v>
      </c>
      <c r="B9" s="208">
        <v>317</v>
      </c>
      <c r="C9" s="91" t="s">
        <v>680</v>
      </c>
      <c r="D9" s="280" t="s">
        <v>689</v>
      </c>
      <c r="E9" s="288"/>
      <c r="F9" s="288"/>
      <c r="G9" s="288"/>
      <c r="H9" s="288"/>
      <c r="I9" s="288"/>
      <c r="J9" s="1032"/>
      <c r="K9" s="989">
        <v>0</v>
      </c>
      <c r="L9" s="288"/>
      <c r="M9" s="288"/>
      <c r="N9" s="288"/>
      <c r="O9" s="288"/>
      <c r="P9" s="288"/>
      <c r="Q9" s="288"/>
      <c r="R9" s="989">
        <v>0</v>
      </c>
      <c r="S9" s="450"/>
      <c r="T9" s="450"/>
      <c r="U9" s="450"/>
      <c r="V9" s="450"/>
      <c r="W9" s="450"/>
      <c r="X9" s="450"/>
      <c r="Y9" s="158"/>
      <c r="Z9" s="158"/>
      <c r="AA9" s="158"/>
      <c r="AB9" s="158"/>
      <c r="AC9" s="989">
        <v>0</v>
      </c>
      <c r="AD9" s="158"/>
      <c r="AE9" s="158"/>
      <c r="AF9" s="158"/>
      <c r="AG9" s="158"/>
      <c r="AH9" s="989">
        <v>0</v>
      </c>
      <c r="AI9" s="109"/>
      <c r="AJ9" s="109">
        <v>4</v>
      </c>
      <c r="AK9" s="109"/>
      <c r="AL9" s="109"/>
      <c r="AM9" s="989">
        <f>SUM(AI9:AL9)</f>
        <v>4</v>
      </c>
      <c r="AN9" s="288"/>
      <c r="AO9" s="288"/>
      <c r="AP9" s="288"/>
      <c r="AQ9" s="288"/>
      <c r="AR9" s="288"/>
      <c r="AS9" s="989">
        <v>0</v>
      </c>
      <c r="AT9" s="288"/>
      <c r="AU9" s="288"/>
      <c r="AV9" s="288"/>
      <c r="AW9" s="288"/>
      <c r="AX9" s="288"/>
      <c r="AY9" s="989">
        <v>0</v>
      </c>
      <c r="AZ9" s="1035"/>
      <c r="BA9" s="1035"/>
      <c r="BB9" s="1035"/>
      <c r="BC9" s="1035"/>
      <c r="BD9" s="1035"/>
      <c r="BE9" s="989"/>
      <c r="BF9" s="158"/>
      <c r="BG9" s="158"/>
      <c r="BH9" s="158"/>
      <c r="BI9" s="989"/>
      <c r="BJ9" s="158"/>
      <c r="BK9" s="158"/>
      <c r="BL9" s="158"/>
      <c r="BM9" s="1039"/>
      <c r="BN9" s="28">
        <f t="shared" ref="BN9:BN17" si="0">SUM(AM9,BE9)</f>
        <v>4</v>
      </c>
      <c r="BO9" s="223" t="s">
        <v>672</v>
      </c>
    </row>
    <row r="10" spans="1:67" ht="15" x14ac:dyDescent="0.3">
      <c r="A10" s="51" t="s">
        <v>355</v>
      </c>
      <c r="B10" s="91">
        <v>321</v>
      </c>
      <c r="C10" s="91" t="s">
        <v>332</v>
      </c>
      <c r="D10" s="1028" t="s">
        <v>688</v>
      </c>
      <c r="E10" s="288"/>
      <c r="F10" s="288"/>
      <c r="G10" s="288"/>
      <c r="H10" s="288"/>
      <c r="I10" s="288"/>
      <c r="J10" s="1032"/>
      <c r="K10" s="989">
        <v>0</v>
      </c>
      <c r="L10" s="288"/>
      <c r="M10" s="288"/>
      <c r="N10" s="288"/>
      <c r="O10" s="288"/>
      <c r="P10" s="288"/>
      <c r="Q10" s="288"/>
      <c r="R10" s="989">
        <v>0</v>
      </c>
      <c r="S10" s="450"/>
      <c r="T10" s="450"/>
      <c r="U10" s="450"/>
      <c r="V10" s="450"/>
      <c r="W10" s="450"/>
      <c r="X10" s="450"/>
      <c r="Y10" s="158"/>
      <c r="Z10" s="158"/>
      <c r="AA10" s="158"/>
      <c r="AB10" s="158"/>
      <c r="AC10" s="989"/>
      <c r="AD10" s="158"/>
      <c r="AE10" s="158"/>
      <c r="AF10" s="158"/>
      <c r="AG10" s="158"/>
      <c r="AH10" s="989"/>
      <c r="AI10" s="109"/>
      <c r="AJ10" s="109">
        <v>3</v>
      </c>
      <c r="AK10" s="109"/>
      <c r="AL10" s="109"/>
      <c r="AM10" s="989">
        <f>SUM(AI10:AL10)</f>
        <v>3</v>
      </c>
      <c r="AN10" s="288"/>
      <c r="AO10" s="288"/>
      <c r="AP10" s="288"/>
      <c r="AQ10" s="288"/>
      <c r="AR10" s="288"/>
      <c r="AS10" s="989"/>
      <c r="AT10" s="288"/>
      <c r="AU10" s="288"/>
      <c r="AV10" s="288"/>
      <c r="AW10" s="288"/>
      <c r="AX10" s="288"/>
      <c r="AY10" s="989"/>
      <c r="AZ10" s="1035"/>
      <c r="BA10" s="1035"/>
      <c r="BB10" s="1035">
        <v>2</v>
      </c>
      <c r="BC10" s="1035"/>
      <c r="BD10" s="1035"/>
      <c r="BE10" s="989">
        <f>SUM(AZ10:BC10)</f>
        <v>2</v>
      </c>
      <c r="BF10" s="158"/>
      <c r="BG10" s="158"/>
      <c r="BH10" s="158"/>
      <c r="BI10" s="989"/>
      <c r="BJ10" s="158"/>
      <c r="BK10" s="158"/>
      <c r="BL10" s="158"/>
      <c r="BM10" s="1039"/>
      <c r="BN10" s="28">
        <f t="shared" si="0"/>
        <v>5</v>
      </c>
      <c r="BO10" s="223" t="s">
        <v>672</v>
      </c>
    </row>
    <row r="11" spans="1:67" ht="15" x14ac:dyDescent="0.3">
      <c r="A11" s="51" t="s">
        <v>632</v>
      </c>
      <c r="B11" s="208">
        <v>384</v>
      </c>
      <c r="C11" s="91" t="s">
        <v>471</v>
      </c>
      <c r="D11" s="280" t="s">
        <v>472</v>
      </c>
      <c r="E11" s="288"/>
      <c r="F11" s="288"/>
      <c r="G11" s="288"/>
      <c r="H11" s="288"/>
      <c r="I11" s="288"/>
      <c r="J11" s="1032"/>
      <c r="K11" s="989"/>
      <c r="L11" s="288"/>
      <c r="M11" s="288"/>
      <c r="N11" s="288"/>
      <c r="O11" s="288"/>
      <c r="P11" s="288"/>
      <c r="Q11" s="288"/>
      <c r="R11" s="989"/>
      <c r="S11" s="450"/>
      <c r="T11" s="450"/>
      <c r="U11" s="450"/>
      <c r="V11" s="450"/>
      <c r="W11" s="450"/>
      <c r="X11" s="450"/>
      <c r="Y11" s="158"/>
      <c r="Z11" s="158"/>
      <c r="AA11" s="158"/>
      <c r="AB11" s="158"/>
      <c r="AC11" s="989">
        <v>0</v>
      </c>
      <c r="AD11" s="158"/>
      <c r="AE11" s="158"/>
      <c r="AF11" s="158"/>
      <c r="AG11" s="158"/>
      <c r="AH11" s="989">
        <v>0</v>
      </c>
      <c r="AI11" s="109"/>
      <c r="AJ11" s="109">
        <v>2</v>
      </c>
      <c r="AK11" s="109">
        <v>1</v>
      </c>
      <c r="AL11" s="109"/>
      <c r="AM11" s="989">
        <f>SUM(AI11:AL11)</f>
        <v>3</v>
      </c>
      <c r="AN11" s="288"/>
      <c r="AO11" s="288"/>
      <c r="AP11" s="288"/>
      <c r="AQ11" s="288"/>
      <c r="AR11" s="288"/>
      <c r="AS11" s="989">
        <v>0</v>
      </c>
      <c r="AT11" s="288"/>
      <c r="AU11" s="288"/>
      <c r="AV11" s="288"/>
      <c r="AW11" s="288"/>
      <c r="AX11" s="288"/>
      <c r="AY11" s="989">
        <v>0</v>
      </c>
      <c r="AZ11" s="1035"/>
      <c r="BA11" s="1035"/>
      <c r="BB11" s="1035"/>
      <c r="BC11" s="1035"/>
      <c r="BD11" s="1035"/>
      <c r="BE11" s="989"/>
      <c r="BF11" s="158"/>
      <c r="BG11" s="158"/>
      <c r="BH11" s="158"/>
      <c r="BI11" s="989">
        <v>0</v>
      </c>
      <c r="BJ11" s="158"/>
      <c r="BK11" s="158"/>
      <c r="BL11" s="158"/>
      <c r="BM11" s="1039">
        <v>0</v>
      </c>
      <c r="BN11" s="28">
        <f t="shared" si="0"/>
        <v>3</v>
      </c>
      <c r="BO11" s="223" t="s">
        <v>672</v>
      </c>
    </row>
    <row r="12" spans="1:67" x14ac:dyDescent="0.2">
      <c r="A12" s="44"/>
      <c r="B12" s="28"/>
      <c r="C12" s="44"/>
      <c r="D12" s="280"/>
      <c r="E12" s="288"/>
      <c r="F12" s="288"/>
      <c r="G12" s="288"/>
      <c r="H12" s="288"/>
      <c r="I12" s="288"/>
      <c r="J12" s="1031"/>
      <c r="K12" s="989"/>
      <c r="L12" s="288"/>
      <c r="M12" s="288"/>
      <c r="N12" s="288"/>
      <c r="O12" s="288"/>
      <c r="P12" s="288"/>
      <c r="Q12" s="288"/>
      <c r="R12" s="989"/>
      <c r="S12" s="450"/>
      <c r="T12" s="450"/>
      <c r="U12" s="450"/>
      <c r="V12" s="450"/>
      <c r="W12" s="450"/>
      <c r="X12" s="450"/>
      <c r="Y12" s="158"/>
      <c r="Z12" s="158"/>
      <c r="AA12" s="158"/>
      <c r="AB12" s="158"/>
      <c r="AC12" s="989"/>
      <c r="AD12" s="158"/>
      <c r="AE12" s="158"/>
      <c r="AF12" s="158"/>
      <c r="AG12" s="158"/>
      <c r="AH12" s="989"/>
      <c r="AI12" s="109"/>
      <c r="AJ12" s="109"/>
      <c r="AK12" s="109"/>
      <c r="AL12" s="109"/>
      <c r="AM12" s="989"/>
      <c r="AN12" s="288"/>
      <c r="AO12" s="288"/>
      <c r="AP12" s="288"/>
      <c r="AQ12" s="288"/>
      <c r="AR12" s="288"/>
      <c r="AS12" s="989"/>
      <c r="AT12" s="288"/>
      <c r="AU12" s="288"/>
      <c r="AV12" s="288"/>
      <c r="AW12" s="288"/>
      <c r="AX12" s="288"/>
      <c r="AY12" s="989"/>
      <c r="AZ12" s="1035"/>
      <c r="BA12" s="1035"/>
      <c r="BB12" s="1035"/>
      <c r="BC12" s="1035"/>
      <c r="BD12" s="1035"/>
      <c r="BE12" s="989"/>
      <c r="BF12" s="158"/>
      <c r="BG12" s="158"/>
      <c r="BH12" s="158"/>
      <c r="BI12" s="989"/>
      <c r="BJ12" s="158"/>
      <c r="BK12" s="158"/>
      <c r="BL12" s="158"/>
      <c r="BM12" s="1039"/>
      <c r="BN12" s="28">
        <f t="shared" si="0"/>
        <v>0</v>
      </c>
    </row>
    <row r="13" spans="1:67" x14ac:dyDescent="0.2">
      <c r="A13" s="28"/>
      <c r="B13" s="28"/>
      <c r="C13" s="28"/>
      <c r="D13" s="1027"/>
      <c r="E13" s="288"/>
      <c r="F13" s="288"/>
      <c r="G13" s="288"/>
      <c r="H13" s="288"/>
      <c r="I13" s="288"/>
      <c r="J13" s="1032"/>
      <c r="K13" s="989"/>
      <c r="L13" s="288"/>
      <c r="M13" s="288"/>
      <c r="N13" s="288"/>
      <c r="O13" s="288"/>
      <c r="P13" s="288"/>
      <c r="Q13" s="288"/>
      <c r="R13" s="989"/>
      <c r="S13" s="450"/>
      <c r="T13" s="450"/>
      <c r="U13" s="450"/>
      <c r="V13" s="450"/>
      <c r="W13" s="450"/>
      <c r="X13" s="450">
        <v>0</v>
      </c>
      <c r="Y13" s="158"/>
      <c r="Z13" s="158"/>
      <c r="AA13" s="158"/>
      <c r="AB13" s="158"/>
      <c r="AC13" s="989">
        <v>0</v>
      </c>
      <c r="AD13" s="158"/>
      <c r="AE13" s="158"/>
      <c r="AF13" s="158"/>
      <c r="AG13" s="158"/>
      <c r="AH13" s="989">
        <v>0</v>
      </c>
      <c r="AI13" s="109"/>
      <c r="AJ13" s="109"/>
      <c r="AK13" s="109"/>
      <c r="AL13" s="109"/>
      <c r="AM13" s="989"/>
      <c r="AN13" s="288"/>
      <c r="AO13" s="288"/>
      <c r="AP13" s="288"/>
      <c r="AQ13" s="288"/>
      <c r="AR13" s="288"/>
      <c r="AS13" s="989">
        <v>0</v>
      </c>
      <c r="AT13" s="288"/>
      <c r="AU13" s="288"/>
      <c r="AV13" s="288"/>
      <c r="AW13" s="288"/>
      <c r="AX13" s="288"/>
      <c r="AY13" s="989">
        <v>0</v>
      </c>
      <c r="AZ13" s="1035"/>
      <c r="BA13" s="1035"/>
      <c r="BB13" s="1035"/>
      <c r="BC13" s="1035"/>
      <c r="BD13" s="1035"/>
      <c r="BE13" s="989">
        <v>0</v>
      </c>
      <c r="BF13" s="158"/>
      <c r="BG13" s="158"/>
      <c r="BH13" s="158"/>
      <c r="BI13" s="989"/>
      <c r="BJ13" s="158"/>
      <c r="BK13" s="158"/>
      <c r="BL13" s="158"/>
      <c r="BM13" s="1039"/>
      <c r="BN13" s="28">
        <f t="shared" si="0"/>
        <v>0</v>
      </c>
    </row>
    <row r="14" spans="1:67" x14ac:dyDescent="0.2">
      <c r="A14" s="28"/>
      <c r="B14" s="28"/>
      <c r="C14" s="28"/>
      <c r="D14" s="1027"/>
      <c r="E14" s="288"/>
      <c r="F14" s="288"/>
      <c r="G14" s="288"/>
      <c r="H14" s="288"/>
      <c r="I14" s="288"/>
      <c r="J14" s="1032"/>
      <c r="K14" s="989">
        <v>0</v>
      </c>
      <c r="L14" s="288"/>
      <c r="M14" s="288"/>
      <c r="N14" s="288"/>
      <c r="O14" s="288"/>
      <c r="P14" s="288"/>
      <c r="Q14" s="288"/>
      <c r="R14" s="989"/>
      <c r="S14" s="450"/>
      <c r="T14" s="450"/>
      <c r="U14" s="450"/>
      <c r="V14" s="450"/>
      <c r="W14" s="450"/>
      <c r="X14" s="450">
        <v>0</v>
      </c>
      <c r="Y14" s="158"/>
      <c r="Z14" s="158"/>
      <c r="AA14" s="158"/>
      <c r="AB14" s="158"/>
      <c r="AC14" s="989">
        <v>0</v>
      </c>
      <c r="AD14" s="158"/>
      <c r="AE14" s="158"/>
      <c r="AF14" s="158"/>
      <c r="AG14" s="158"/>
      <c r="AH14" s="989">
        <v>0</v>
      </c>
      <c r="AI14" s="109"/>
      <c r="AJ14" s="109"/>
      <c r="AK14" s="109"/>
      <c r="AL14" s="109"/>
      <c r="AM14" s="989"/>
      <c r="AN14" s="288"/>
      <c r="AO14" s="288"/>
      <c r="AP14" s="288"/>
      <c r="AQ14" s="288"/>
      <c r="AR14" s="288"/>
      <c r="AS14" s="989"/>
      <c r="AT14" s="288"/>
      <c r="AU14" s="288"/>
      <c r="AV14" s="288"/>
      <c r="AW14" s="288"/>
      <c r="AX14" s="288"/>
      <c r="AY14" s="989"/>
      <c r="AZ14" s="1035"/>
      <c r="BA14" s="1035"/>
      <c r="BB14" s="1035"/>
      <c r="BC14" s="1035"/>
      <c r="BD14" s="1035"/>
      <c r="BE14" s="989"/>
      <c r="BF14" s="158"/>
      <c r="BG14" s="158"/>
      <c r="BH14" s="158"/>
      <c r="BI14" s="989">
        <v>0</v>
      </c>
      <c r="BJ14" s="158"/>
      <c r="BK14" s="158"/>
      <c r="BL14" s="158"/>
      <c r="BM14" s="1039">
        <v>0</v>
      </c>
      <c r="BN14" s="28">
        <f t="shared" si="0"/>
        <v>0</v>
      </c>
    </row>
    <row r="15" spans="1:67" x14ac:dyDescent="0.2">
      <c r="A15" s="28"/>
      <c r="B15" s="28"/>
      <c r="C15" s="28"/>
      <c r="D15" s="28"/>
      <c r="E15" s="288"/>
      <c r="F15" s="288"/>
      <c r="G15" s="288"/>
      <c r="H15" s="288"/>
      <c r="I15" s="288"/>
      <c r="J15" s="288"/>
      <c r="K15" s="989">
        <v>0</v>
      </c>
      <c r="L15" s="288"/>
      <c r="M15" s="288"/>
      <c r="N15" s="288"/>
      <c r="O15" s="288"/>
      <c r="P15" s="288"/>
      <c r="Q15" s="288"/>
      <c r="R15" s="989"/>
      <c r="S15" s="450"/>
      <c r="T15" s="450"/>
      <c r="U15" s="450"/>
      <c r="V15" s="450"/>
      <c r="W15" s="450"/>
      <c r="X15" s="450"/>
      <c r="Y15" s="158"/>
      <c r="Z15" s="158"/>
      <c r="AA15" s="158"/>
      <c r="AB15" s="158"/>
      <c r="AC15" s="989">
        <v>0</v>
      </c>
      <c r="AD15" s="158"/>
      <c r="AE15" s="158"/>
      <c r="AF15" s="158"/>
      <c r="AG15" s="158"/>
      <c r="AH15" s="989">
        <v>0</v>
      </c>
      <c r="AI15" s="109"/>
      <c r="AJ15" s="109"/>
      <c r="AK15" s="109"/>
      <c r="AL15" s="109"/>
      <c r="AM15" s="989"/>
      <c r="AN15" s="288"/>
      <c r="AO15" s="288"/>
      <c r="AP15" s="288"/>
      <c r="AQ15" s="288"/>
      <c r="AR15" s="288"/>
      <c r="AS15" s="989">
        <v>0</v>
      </c>
      <c r="AT15" s="288"/>
      <c r="AU15" s="288"/>
      <c r="AV15" s="288"/>
      <c r="AW15" s="288"/>
      <c r="AX15" s="288"/>
      <c r="AY15" s="989">
        <v>0</v>
      </c>
      <c r="AZ15" s="1035"/>
      <c r="BA15" s="1035"/>
      <c r="BB15" s="1035"/>
      <c r="BC15" s="1035"/>
      <c r="BD15" s="1035"/>
      <c r="BE15" s="989"/>
      <c r="BF15" s="158"/>
      <c r="BG15" s="158"/>
      <c r="BH15" s="158"/>
      <c r="BI15" s="989">
        <v>0</v>
      </c>
      <c r="BJ15" s="158"/>
      <c r="BK15" s="158"/>
      <c r="BL15" s="158"/>
      <c r="BM15" s="1039">
        <v>0</v>
      </c>
      <c r="BN15" s="28">
        <f t="shared" si="0"/>
        <v>0</v>
      </c>
    </row>
    <row r="16" spans="1:67" x14ac:dyDescent="0.2">
      <c r="A16" s="28"/>
      <c r="B16" s="28"/>
      <c r="C16" s="28"/>
      <c r="D16" s="28"/>
      <c r="E16" s="288"/>
      <c r="F16" s="288"/>
      <c r="G16" s="288"/>
      <c r="H16" s="288"/>
      <c r="I16" s="288"/>
      <c r="J16" s="288"/>
      <c r="K16" s="989"/>
      <c r="L16" s="288"/>
      <c r="M16" s="288"/>
      <c r="N16" s="288"/>
      <c r="O16" s="288"/>
      <c r="P16" s="288"/>
      <c r="Q16" s="288"/>
      <c r="R16" s="989"/>
      <c r="S16" s="450"/>
      <c r="T16" s="450"/>
      <c r="U16" s="450"/>
      <c r="V16" s="450"/>
      <c r="W16" s="450"/>
      <c r="X16" s="450"/>
      <c r="Y16" s="158"/>
      <c r="Z16" s="158"/>
      <c r="AA16" s="158"/>
      <c r="AB16" s="158"/>
      <c r="AC16" s="989"/>
      <c r="AD16" s="158"/>
      <c r="AE16" s="158"/>
      <c r="AF16" s="158"/>
      <c r="AG16" s="158"/>
      <c r="AH16" s="989"/>
      <c r="AI16" s="109"/>
      <c r="AJ16" s="109"/>
      <c r="AK16" s="109"/>
      <c r="AL16" s="109"/>
      <c r="AM16" s="989"/>
      <c r="AN16" s="288"/>
      <c r="AO16" s="288"/>
      <c r="AP16" s="288"/>
      <c r="AQ16" s="288"/>
      <c r="AR16" s="288"/>
      <c r="AS16" s="989"/>
      <c r="AT16" s="288"/>
      <c r="AU16" s="288"/>
      <c r="AV16" s="288"/>
      <c r="AW16" s="288"/>
      <c r="AX16" s="288"/>
      <c r="AY16" s="989"/>
      <c r="AZ16" s="1035"/>
      <c r="BA16" s="1035"/>
      <c r="BB16" s="1035"/>
      <c r="BC16" s="1035"/>
      <c r="BD16" s="1035"/>
      <c r="BE16" s="989"/>
      <c r="BF16" s="158"/>
      <c r="BG16" s="158"/>
      <c r="BH16" s="158"/>
      <c r="BI16" s="989"/>
      <c r="BJ16" s="158"/>
      <c r="BK16" s="158"/>
      <c r="BL16" s="158"/>
      <c r="BM16" s="1039"/>
      <c r="BN16" s="28">
        <f t="shared" si="0"/>
        <v>0</v>
      </c>
    </row>
    <row r="17" spans="1:66" x14ac:dyDescent="0.2">
      <c r="A17" s="28"/>
      <c r="B17" s="28"/>
      <c r="C17" s="28"/>
      <c r="D17" s="28"/>
      <c r="E17" s="288"/>
      <c r="F17" s="288"/>
      <c r="G17" s="288"/>
      <c r="H17" s="288"/>
      <c r="I17" s="288"/>
      <c r="J17" s="288"/>
      <c r="K17" s="989"/>
      <c r="L17" s="288"/>
      <c r="M17" s="288"/>
      <c r="N17" s="288"/>
      <c r="O17" s="288"/>
      <c r="P17" s="288"/>
      <c r="Q17" s="288"/>
      <c r="R17" s="989"/>
      <c r="S17" s="450"/>
      <c r="T17" s="450"/>
      <c r="U17" s="450"/>
      <c r="V17" s="450"/>
      <c r="W17" s="450"/>
      <c r="X17" s="450"/>
      <c r="Y17" s="158"/>
      <c r="Z17" s="158"/>
      <c r="AA17" s="158"/>
      <c r="AB17" s="158"/>
      <c r="AC17" s="989"/>
      <c r="AD17" s="158"/>
      <c r="AE17" s="158"/>
      <c r="AF17" s="158"/>
      <c r="AG17" s="158"/>
      <c r="AH17" s="989"/>
      <c r="AI17" s="109"/>
      <c r="AJ17" s="109"/>
      <c r="AK17" s="109"/>
      <c r="AL17" s="109"/>
      <c r="AM17" s="989"/>
      <c r="AN17" s="288"/>
      <c r="AO17" s="288"/>
      <c r="AP17" s="288"/>
      <c r="AQ17" s="288"/>
      <c r="AR17" s="288"/>
      <c r="AS17" s="989"/>
      <c r="AT17" s="288"/>
      <c r="AU17" s="288"/>
      <c r="AV17" s="288"/>
      <c r="AW17" s="288"/>
      <c r="AX17" s="288"/>
      <c r="AY17" s="989"/>
      <c r="AZ17" s="1035"/>
      <c r="BA17" s="1035"/>
      <c r="BB17" s="1035"/>
      <c r="BC17" s="1035"/>
      <c r="BD17" s="1035"/>
      <c r="BE17" s="989"/>
      <c r="BF17" s="158"/>
      <c r="BG17" s="158"/>
      <c r="BH17" s="158"/>
      <c r="BI17" s="989"/>
      <c r="BJ17" s="158"/>
      <c r="BK17" s="158"/>
      <c r="BL17" s="158"/>
      <c r="BM17" s="1039"/>
      <c r="BN17" s="28">
        <f t="shared" si="0"/>
        <v>0</v>
      </c>
    </row>
  </sheetData>
  <mergeCells count="7">
    <mergeCell ref="AZ6:BE6"/>
    <mergeCell ref="E6:K6"/>
    <mergeCell ref="L6:R6"/>
    <mergeCell ref="S6:X6"/>
    <mergeCell ref="AI6:AM6"/>
    <mergeCell ref="AN6:AS6"/>
    <mergeCell ref="AT6:AY6"/>
  </mergeCells>
  <pageMargins left="0.7" right="0.7" top="0.75" bottom="0.75" header="0.3" footer="0.3"/>
  <pageSetup orientation="portrait" r:id="rId1"/>
  <ignoredErrors>
    <ignoredError sqref="AM11 AM9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1A37E-3565-4734-9C66-550D929B7C29}">
  <dimension ref="A2:AL10"/>
  <sheetViews>
    <sheetView topLeftCell="A2" zoomScale="80" zoomScaleNormal="80" workbookViewId="0">
      <pane xSplit="9" ySplit="3" topLeftCell="J5" activePane="bottomRight" state="frozen"/>
      <selection activeCell="BS17" sqref="BS17"/>
      <selection pane="topRight" activeCell="BS17" sqref="BS17"/>
      <selection pane="bottomLeft" activeCell="BS17" sqref="BS17"/>
      <selection pane="bottomRight" activeCell="AL7" sqref="AL7"/>
    </sheetView>
  </sheetViews>
  <sheetFormatPr defaultRowHeight="12.75" x14ac:dyDescent="0.2"/>
  <cols>
    <col min="1" max="1" width="30.7109375" customWidth="1"/>
    <col min="3" max="3" width="20.5703125" customWidth="1"/>
    <col min="4" max="4" width="21.5703125" customWidth="1"/>
    <col min="6" max="6" width="5" customWidth="1"/>
    <col min="7" max="7" width="5.140625" customWidth="1"/>
    <col min="8" max="8" width="4.85546875" customWidth="1"/>
    <col min="9" max="9" width="5.140625" customWidth="1"/>
    <col min="10" max="10" width="6.140625" customWidth="1"/>
    <col min="11" max="11" width="5" customWidth="1"/>
    <col min="12" max="12" width="4.140625" customWidth="1"/>
    <col min="13" max="13" width="4" customWidth="1"/>
    <col min="14" max="15" width="5.28515625" customWidth="1"/>
    <col min="16" max="16" width="4.7109375" customWidth="1"/>
    <col min="17" max="17" width="4.5703125" customWidth="1"/>
    <col min="18" max="18" width="4.28515625" customWidth="1"/>
    <col min="19" max="19" width="4.140625" customWidth="1"/>
    <col min="20" max="20" width="5.42578125" customWidth="1"/>
    <col min="21" max="21" width="5" customWidth="1"/>
    <col min="22" max="22" width="4.140625" customWidth="1"/>
    <col min="23" max="23" width="4.85546875" customWidth="1"/>
    <col min="24" max="24" width="6" customWidth="1"/>
    <col min="25" max="25" width="5.42578125" customWidth="1"/>
    <col min="26" max="26" width="4.5703125" customWidth="1"/>
    <col min="27" max="27" width="4.85546875" customWidth="1"/>
    <col min="28" max="28" width="5.42578125" customWidth="1"/>
    <col min="29" max="29" width="4" customWidth="1"/>
    <col min="30" max="30" width="5" customWidth="1"/>
    <col min="31" max="31" width="4.7109375" customWidth="1"/>
    <col min="32" max="32" width="4" customWidth="1"/>
    <col min="33" max="33" width="5" customWidth="1"/>
    <col min="34" max="34" width="5.140625" customWidth="1"/>
    <col min="35" max="35" width="4.7109375" customWidth="1"/>
    <col min="36" max="36" width="4.42578125" customWidth="1"/>
  </cols>
  <sheetData>
    <row r="2" spans="1:38" ht="23.25" x14ac:dyDescent="0.35">
      <c r="A2" s="349" t="s">
        <v>625</v>
      </c>
    </row>
    <row r="3" spans="1:38" ht="45.75" customHeight="1" x14ac:dyDescent="0.4">
      <c r="A3" s="1401" t="s">
        <v>729</v>
      </c>
      <c r="B3" s="83"/>
      <c r="C3" s="83"/>
      <c r="D3" s="83"/>
      <c r="E3" s="83"/>
      <c r="F3" s="1550" t="s">
        <v>259</v>
      </c>
      <c r="G3" s="1551"/>
      <c r="H3" s="1551"/>
      <c r="I3" s="1551"/>
      <c r="J3" s="1552"/>
      <c r="K3" s="1550" t="s">
        <v>259</v>
      </c>
      <c r="L3" s="1551"/>
      <c r="M3" s="1551"/>
      <c r="N3" s="1551"/>
      <c r="O3" s="1552"/>
      <c r="P3" s="1545" t="s">
        <v>577</v>
      </c>
      <c r="Q3" s="1546"/>
      <c r="R3" s="1546"/>
      <c r="S3" s="1649"/>
      <c r="T3" s="1704" t="s">
        <v>227</v>
      </c>
      <c r="U3" s="1705"/>
      <c r="V3" s="1705"/>
      <c r="W3" s="1706"/>
      <c r="X3" s="643" t="s">
        <v>227</v>
      </c>
      <c r="Y3" s="644"/>
      <c r="Z3" s="644"/>
      <c r="AA3" s="645"/>
      <c r="AB3" s="1547" t="s">
        <v>257</v>
      </c>
      <c r="AC3" s="1548"/>
      <c r="AD3" s="1548"/>
      <c r="AE3" s="1548"/>
      <c r="AF3" s="1549"/>
      <c r="AG3" s="1701" t="s">
        <v>371</v>
      </c>
      <c r="AH3" s="1702"/>
      <c r="AI3" s="1702"/>
      <c r="AJ3" s="1703"/>
      <c r="AK3" s="84"/>
    </row>
    <row r="4" spans="1:38" ht="108" customHeight="1" x14ac:dyDescent="0.35">
      <c r="A4" s="159" t="s">
        <v>16</v>
      </c>
      <c r="B4" s="159" t="s">
        <v>17</v>
      </c>
      <c r="C4" s="159" t="s">
        <v>18</v>
      </c>
      <c r="D4" s="159" t="s">
        <v>205</v>
      </c>
      <c r="E4" s="138" t="s">
        <v>685</v>
      </c>
      <c r="F4" s="390" t="s">
        <v>80</v>
      </c>
      <c r="G4" s="391" t="s">
        <v>137</v>
      </c>
      <c r="H4" s="391" t="s">
        <v>39</v>
      </c>
      <c r="I4" s="391"/>
      <c r="J4" s="532"/>
      <c r="K4" s="390" t="s">
        <v>80</v>
      </c>
      <c r="L4" s="391" t="s">
        <v>137</v>
      </c>
      <c r="M4" s="391" t="s">
        <v>39</v>
      </c>
      <c r="N4" s="391"/>
      <c r="O4" s="532"/>
      <c r="P4" s="523" t="s">
        <v>82</v>
      </c>
      <c r="Q4" s="523"/>
      <c r="R4" s="523"/>
      <c r="S4" s="557"/>
      <c r="T4" s="646"/>
      <c r="U4" s="646"/>
      <c r="V4" s="646"/>
      <c r="W4" s="647"/>
      <c r="X4" s="646"/>
      <c r="Y4" s="646"/>
      <c r="Z4" s="646"/>
      <c r="AA4" s="648"/>
      <c r="AB4" s="390" t="s">
        <v>80</v>
      </c>
      <c r="AC4" s="391" t="s">
        <v>137</v>
      </c>
      <c r="AD4" s="391" t="s">
        <v>39</v>
      </c>
      <c r="AE4" s="522" t="s">
        <v>82</v>
      </c>
      <c r="AF4" s="532"/>
      <c r="AG4" s="646"/>
      <c r="AH4" s="646"/>
      <c r="AI4" s="646"/>
      <c r="AJ4" s="653"/>
      <c r="AK4" s="97" t="s">
        <v>20</v>
      </c>
    </row>
    <row r="5" spans="1:38" ht="18" x14ac:dyDescent="0.35">
      <c r="A5" s="159"/>
      <c r="B5" s="159"/>
      <c r="C5" s="159"/>
      <c r="D5" s="159"/>
      <c r="E5" s="159"/>
      <c r="F5" s="433"/>
      <c r="G5" s="424"/>
      <c r="H5" s="424"/>
      <c r="I5" s="424"/>
      <c r="J5" s="553"/>
      <c r="K5" s="553"/>
      <c r="L5" s="553"/>
      <c r="M5" s="553"/>
      <c r="N5" s="553"/>
      <c r="O5" s="553"/>
      <c r="P5" s="430"/>
      <c r="Q5" s="430"/>
      <c r="R5" s="430"/>
      <c r="S5" s="558"/>
      <c r="T5" s="649"/>
      <c r="U5" s="649"/>
      <c r="V5" s="649"/>
      <c r="W5" s="650"/>
      <c r="X5" s="650"/>
      <c r="Y5" s="650"/>
      <c r="Z5" s="650"/>
      <c r="AA5" s="650"/>
      <c r="AB5" s="427"/>
      <c r="AC5" s="427"/>
      <c r="AD5" s="427"/>
      <c r="AE5" s="427"/>
      <c r="AF5" s="566"/>
      <c r="AG5" s="654"/>
      <c r="AH5" s="654"/>
      <c r="AI5" s="654"/>
      <c r="AJ5" s="655"/>
      <c r="AK5" s="98"/>
      <c r="AL5" s="50" t="s">
        <v>424</v>
      </c>
    </row>
    <row r="6" spans="1:38" ht="18" x14ac:dyDescent="0.35">
      <c r="A6" s="71" t="s">
        <v>676</v>
      </c>
      <c r="B6" s="96">
        <v>3235</v>
      </c>
      <c r="C6" s="104" t="s">
        <v>677</v>
      </c>
      <c r="D6" s="104" t="s">
        <v>677</v>
      </c>
      <c r="E6" s="154" t="s">
        <v>637</v>
      </c>
      <c r="F6" s="425"/>
      <c r="G6" s="425"/>
      <c r="H6" s="425"/>
      <c r="I6" s="425"/>
      <c r="J6" s="554"/>
      <c r="K6" s="425"/>
      <c r="L6" s="425"/>
      <c r="M6" s="425"/>
      <c r="N6" s="425"/>
      <c r="O6" s="554"/>
      <c r="P6" s="431">
        <v>1</v>
      </c>
      <c r="Q6" s="431"/>
      <c r="R6" s="431"/>
      <c r="S6" s="559"/>
      <c r="T6" s="651"/>
      <c r="U6" s="651"/>
      <c r="V6" s="651"/>
      <c r="W6" s="652"/>
      <c r="X6" s="652"/>
      <c r="Y6" s="652"/>
      <c r="Z6" s="652"/>
      <c r="AA6" s="652"/>
      <c r="AB6" s="428"/>
      <c r="AC6" s="428"/>
      <c r="AD6" s="428"/>
      <c r="AE6" s="428"/>
      <c r="AF6" s="567"/>
      <c r="AG6" s="656"/>
      <c r="AH6" s="656"/>
      <c r="AI6" s="656"/>
      <c r="AJ6" s="657"/>
      <c r="AK6" s="98">
        <f>SUM(F6:AJ6)</f>
        <v>1</v>
      </c>
      <c r="AL6" s="822" t="s">
        <v>770</v>
      </c>
    </row>
    <row r="7" spans="1:38" ht="18" x14ac:dyDescent="0.35">
      <c r="A7" s="190"/>
      <c r="B7" s="193"/>
      <c r="C7" s="187"/>
      <c r="D7" s="187"/>
      <c r="E7" s="154"/>
      <c r="F7" s="425"/>
      <c r="G7" s="425"/>
      <c r="H7" s="425"/>
      <c r="I7" s="425"/>
      <c r="J7" s="554"/>
      <c r="K7" s="554"/>
      <c r="L7" s="554"/>
      <c r="M7" s="554"/>
      <c r="N7" s="554"/>
      <c r="O7" s="554"/>
      <c r="P7" s="431"/>
      <c r="Q7" s="431"/>
      <c r="R7" s="431"/>
      <c r="S7" s="559"/>
      <c r="T7" s="651"/>
      <c r="U7" s="651"/>
      <c r="V7" s="651"/>
      <c r="W7" s="652"/>
      <c r="X7" s="652"/>
      <c r="Y7" s="652"/>
      <c r="Z7" s="652"/>
      <c r="AA7" s="652"/>
      <c r="AB7" s="428"/>
      <c r="AC7" s="428"/>
      <c r="AD7" s="428"/>
      <c r="AE7" s="428"/>
      <c r="AF7" s="567"/>
      <c r="AG7" s="656"/>
      <c r="AH7" s="656"/>
      <c r="AI7" s="656"/>
      <c r="AJ7" s="657"/>
      <c r="AK7" s="98">
        <f>SUM(AB7:AJ7)</f>
        <v>0</v>
      </c>
      <c r="AL7" s="822"/>
    </row>
    <row r="8" spans="1:38" ht="18" x14ac:dyDescent="0.35">
      <c r="A8" s="185"/>
      <c r="B8" s="193"/>
      <c r="C8" s="188"/>
      <c r="D8" s="188"/>
      <c r="E8" s="154"/>
      <c r="F8" s="425"/>
      <c r="G8" s="425"/>
      <c r="H8" s="425"/>
      <c r="I8" s="425"/>
      <c r="J8" s="554"/>
      <c r="K8" s="554"/>
      <c r="L8" s="554"/>
      <c r="M8" s="554"/>
      <c r="N8" s="554"/>
      <c r="O8" s="554"/>
      <c r="P8" s="431"/>
      <c r="Q8" s="431"/>
      <c r="R8" s="431"/>
      <c r="S8" s="559"/>
      <c r="T8" s="651"/>
      <c r="U8" s="651"/>
      <c r="V8" s="651"/>
      <c r="W8" s="652"/>
      <c r="X8" s="652"/>
      <c r="Y8" s="652"/>
      <c r="Z8" s="652"/>
      <c r="AA8" s="652"/>
      <c r="AB8" s="428"/>
      <c r="AC8" s="428"/>
      <c r="AD8" s="428"/>
      <c r="AE8" s="428"/>
      <c r="AF8" s="567"/>
      <c r="AG8" s="656"/>
      <c r="AH8" s="656"/>
      <c r="AI8" s="656"/>
      <c r="AJ8" s="657"/>
      <c r="AK8" s="98">
        <f>SUM(AB8:AJ8)</f>
        <v>0</v>
      </c>
      <c r="AL8" s="822"/>
    </row>
    <row r="9" spans="1:38" ht="18" x14ac:dyDescent="0.35">
      <c r="A9" s="185"/>
      <c r="B9" s="191"/>
      <c r="C9" s="187"/>
      <c r="D9" s="187"/>
      <c r="E9" s="154"/>
      <c r="F9" s="425"/>
      <c r="G9" s="425"/>
      <c r="H9" s="425"/>
      <c r="I9" s="425"/>
      <c r="J9" s="554"/>
      <c r="K9" s="554"/>
      <c r="L9" s="554"/>
      <c r="M9" s="554"/>
      <c r="N9" s="554"/>
      <c r="O9" s="554"/>
      <c r="P9" s="431"/>
      <c r="Q9" s="431"/>
      <c r="R9" s="431"/>
      <c r="S9" s="559"/>
      <c r="T9" s="651"/>
      <c r="U9" s="651"/>
      <c r="V9" s="651"/>
      <c r="W9" s="652"/>
      <c r="X9" s="652"/>
      <c r="Y9" s="652"/>
      <c r="Z9" s="652"/>
      <c r="AA9" s="652"/>
      <c r="AB9" s="428"/>
      <c r="AC9" s="428"/>
      <c r="AD9" s="428"/>
      <c r="AE9" s="428"/>
      <c r="AF9" s="567"/>
      <c r="AG9" s="656"/>
      <c r="AH9" s="656"/>
      <c r="AI9" s="656"/>
      <c r="AJ9" s="657"/>
      <c r="AK9" s="98"/>
      <c r="AL9" s="827"/>
    </row>
    <row r="10" spans="1:38" ht="18" x14ac:dyDescent="0.35">
      <c r="A10" s="64"/>
      <c r="B10" s="147"/>
      <c r="C10" s="146"/>
      <c r="D10" s="103"/>
      <c r="E10" s="154"/>
      <c r="F10" s="426"/>
      <c r="G10" s="426"/>
      <c r="H10" s="426"/>
      <c r="I10" s="426"/>
      <c r="J10" s="555"/>
      <c r="K10" s="555"/>
      <c r="L10" s="555"/>
      <c r="M10" s="555"/>
      <c r="N10" s="555"/>
      <c r="O10" s="555"/>
      <c r="P10" s="431"/>
      <c r="Q10" s="431"/>
      <c r="R10" s="431"/>
      <c r="S10" s="559"/>
      <c r="T10" s="651"/>
      <c r="U10" s="651"/>
      <c r="V10" s="651"/>
      <c r="W10" s="652"/>
      <c r="X10" s="652"/>
      <c r="Y10" s="652"/>
      <c r="Z10" s="652"/>
      <c r="AA10" s="652"/>
      <c r="AB10" s="429"/>
      <c r="AC10" s="428"/>
      <c r="AD10" s="429"/>
      <c r="AE10" s="429"/>
      <c r="AF10" s="568"/>
      <c r="AG10" s="658"/>
      <c r="AH10" s="658"/>
      <c r="AI10" s="658"/>
      <c r="AJ10" s="659"/>
      <c r="AK10" s="98"/>
      <c r="AL10" s="827"/>
    </row>
  </sheetData>
  <mergeCells count="6">
    <mergeCell ref="AB3:AF3"/>
    <mergeCell ref="AG3:AJ3"/>
    <mergeCell ref="F3:J3"/>
    <mergeCell ref="K3:O3"/>
    <mergeCell ref="T3:W3"/>
    <mergeCell ref="P3:S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CL24"/>
  <sheetViews>
    <sheetView workbookViewId="0">
      <pane xSplit="1" topLeftCell="B1" activePane="topRight" state="frozen"/>
      <selection activeCell="BS17" sqref="BS17"/>
      <selection pane="topRight" activeCell="CG17" sqref="CG17"/>
    </sheetView>
  </sheetViews>
  <sheetFormatPr defaultRowHeight="12.75" x14ac:dyDescent="0.2"/>
  <cols>
    <col min="1" max="1" width="26.28515625" customWidth="1"/>
    <col min="3" max="3" width="22.85546875" customWidth="1"/>
    <col min="4" max="4" width="9.7109375" customWidth="1"/>
    <col min="5" max="25" width="3.28515625" bestFit="1" customWidth="1"/>
    <col min="26" max="26" width="3.28515625" customWidth="1"/>
    <col min="27" max="29" width="3.28515625" bestFit="1" customWidth="1"/>
    <col min="30" max="30" width="3.28515625" customWidth="1"/>
    <col min="31" max="32" width="3.28515625" bestFit="1" customWidth="1"/>
    <col min="33" max="33" width="3.28515625" customWidth="1"/>
    <col min="34" max="36" width="3.28515625" bestFit="1" customWidth="1"/>
    <col min="37" max="37" width="3.28515625" customWidth="1"/>
    <col min="38" max="38" width="3.28515625" bestFit="1" customWidth="1"/>
    <col min="39" max="48" width="3.28515625" customWidth="1"/>
    <col min="49" max="68" width="3.28515625" bestFit="1" customWidth="1"/>
    <col min="69" max="69" width="3.28515625" customWidth="1"/>
    <col min="70" max="73" width="3.28515625" bestFit="1" customWidth="1"/>
    <col min="74" max="75" width="3.28515625" customWidth="1"/>
    <col min="76" max="79" width="3.28515625" bestFit="1" customWidth="1"/>
    <col min="80" max="81" width="3.28515625" customWidth="1"/>
    <col min="82" max="83" width="3.28515625" bestFit="1" customWidth="1"/>
    <col min="84" max="84" width="6.5703125" bestFit="1" customWidth="1"/>
  </cols>
  <sheetData>
    <row r="1" spans="1:90" ht="25.5" x14ac:dyDescent="0.45">
      <c r="A1" s="349" t="s">
        <v>625</v>
      </c>
      <c r="B1" s="137"/>
      <c r="C1" s="137"/>
      <c r="D1" s="137"/>
      <c r="E1" s="137"/>
      <c r="F1" s="137"/>
      <c r="G1" s="137"/>
      <c r="N1" s="1637"/>
      <c r="O1" s="1637"/>
      <c r="P1" s="1637"/>
      <c r="Q1" s="1637"/>
      <c r="R1" s="1637"/>
      <c r="S1" s="1637"/>
      <c r="T1" s="1637"/>
    </row>
    <row r="2" spans="1:90" ht="20.25" x14ac:dyDescent="0.3">
      <c r="A2" s="352" t="s">
        <v>545</v>
      </c>
    </row>
    <row r="3" spans="1:90" x14ac:dyDescent="0.2">
      <c r="A3" s="1026" t="s">
        <v>546</v>
      </c>
    </row>
    <row r="4" spans="1:90" ht="20.25" x14ac:dyDescent="0.3">
      <c r="A4" s="352"/>
    </row>
    <row r="5" spans="1:90" ht="20.25" x14ac:dyDescent="0.3">
      <c r="A5" s="352"/>
    </row>
    <row r="6" spans="1:90" ht="13.15" customHeight="1" x14ac:dyDescent="0.2">
      <c r="E6" s="1692" t="s">
        <v>259</v>
      </c>
      <c r="F6" s="1693"/>
      <c r="G6" s="1693"/>
      <c r="H6" s="1693"/>
      <c r="I6" s="1693"/>
      <c r="J6" s="1693"/>
      <c r="K6" s="1694"/>
      <c r="L6" s="1692" t="s">
        <v>259</v>
      </c>
      <c r="M6" s="1693"/>
      <c r="N6" s="1693"/>
      <c r="O6" s="1693"/>
      <c r="P6" s="1693"/>
      <c r="Q6" s="1693"/>
      <c r="R6" s="1694"/>
      <c r="S6" s="1698" t="s">
        <v>629</v>
      </c>
      <c r="T6" s="1699"/>
      <c r="U6" s="1699"/>
      <c r="V6" s="1699"/>
      <c r="W6" s="1699"/>
      <c r="X6" s="1700"/>
      <c r="Y6" s="158" t="s">
        <v>225</v>
      </c>
      <c r="Z6" s="158"/>
      <c r="AA6" s="158"/>
      <c r="AB6" s="158"/>
      <c r="AC6" s="158"/>
      <c r="AD6" s="158"/>
      <c r="AE6" s="158"/>
      <c r="AF6" s="158" t="s">
        <v>225</v>
      </c>
      <c r="AG6" s="158"/>
      <c r="AH6" s="158"/>
      <c r="AI6" s="158"/>
      <c r="AJ6" s="158"/>
      <c r="AK6" s="158"/>
      <c r="AL6" s="158"/>
      <c r="AM6" s="1708" t="s">
        <v>577</v>
      </c>
      <c r="AN6" s="1709"/>
      <c r="AO6" s="1709"/>
      <c r="AP6" s="1709"/>
      <c r="AQ6" s="1709"/>
      <c r="AR6" s="1709"/>
      <c r="AS6" s="1709"/>
      <c r="AT6" s="1709"/>
      <c r="AU6" s="1710"/>
      <c r="AV6" s="1402"/>
      <c r="AW6" s="1707" t="s">
        <v>224</v>
      </c>
      <c r="AX6" s="1699"/>
      <c r="AY6" s="1699"/>
      <c r="AZ6" s="1699"/>
      <c r="BA6" s="1700"/>
      <c r="BB6" s="1692" t="s">
        <v>259</v>
      </c>
      <c r="BC6" s="1693"/>
      <c r="BD6" s="1693"/>
      <c r="BE6" s="1693"/>
      <c r="BF6" s="1693"/>
      <c r="BG6" s="1694"/>
      <c r="BH6" s="1692" t="s">
        <v>259</v>
      </c>
      <c r="BI6" s="1693"/>
      <c r="BJ6" s="1693"/>
      <c r="BK6" s="1693"/>
      <c r="BL6" s="1693"/>
      <c r="BM6" s="1694"/>
      <c r="BN6" s="1689" t="s">
        <v>2</v>
      </c>
      <c r="BO6" s="1690"/>
      <c r="BP6" s="1690"/>
      <c r="BQ6" s="1690"/>
      <c r="BR6" s="1690"/>
      <c r="BS6" s="1691"/>
      <c r="BT6" s="158" t="s">
        <v>300</v>
      </c>
      <c r="BU6" s="158"/>
      <c r="BV6" s="158"/>
      <c r="BW6" s="158"/>
      <c r="BX6" s="158"/>
      <c r="BY6" s="158"/>
      <c r="BZ6" s="158" t="s">
        <v>226</v>
      </c>
      <c r="CA6" s="158"/>
      <c r="CB6" s="158"/>
      <c r="CC6" s="158"/>
      <c r="CD6" s="158"/>
      <c r="CE6" s="28"/>
      <c r="CF6" s="28"/>
    </row>
    <row r="7" spans="1:90" ht="123.6" customHeight="1" x14ac:dyDescent="0.2">
      <c r="A7" s="93" t="s">
        <v>16</v>
      </c>
      <c r="B7" s="93" t="s">
        <v>17</v>
      </c>
      <c r="C7" s="93" t="s">
        <v>147</v>
      </c>
      <c r="D7" s="1040" t="s">
        <v>201</v>
      </c>
      <c r="E7" s="1029" t="s">
        <v>294</v>
      </c>
      <c r="F7" s="446"/>
      <c r="G7" s="1029" t="s">
        <v>39</v>
      </c>
      <c r="H7" s="446" t="s">
        <v>295</v>
      </c>
      <c r="I7" s="446" t="s">
        <v>82</v>
      </c>
      <c r="J7" s="446" t="s">
        <v>99</v>
      </c>
      <c r="K7" s="1045" t="s">
        <v>304</v>
      </c>
      <c r="L7" s="1029" t="s">
        <v>294</v>
      </c>
      <c r="M7" s="1029"/>
      <c r="N7" s="1029" t="s">
        <v>39</v>
      </c>
      <c r="O7" s="446" t="s">
        <v>295</v>
      </c>
      <c r="P7" s="1043" t="s">
        <v>82</v>
      </c>
      <c r="Q7" s="1029" t="s">
        <v>99</v>
      </c>
      <c r="R7" s="1045" t="s">
        <v>304</v>
      </c>
      <c r="S7" s="1321" t="s">
        <v>99</v>
      </c>
      <c r="T7" s="1322" t="s">
        <v>82</v>
      </c>
      <c r="U7" s="1322" t="s">
        <v>39</v>
      </c>
      <c r="V7" s="1322" t="s">
        <v>294</v>
      </c>
      <c r="W7" s="1322" t="s">
        <v>295</v>
      </c>
      <c r="X7" s="1045" t="s">
        <v>304</v>
      </c>
      <c r="Y7" s="1033" t="s">
        <v>63</v>
      </c>
      <c r="Z7" s="1033" t="s">
        <v>99</v>
      </c>
      <c r="AA7" s="1033" t="s">
        <v>82</v>
      </c>
      <c r="AB7" s="1033" t="s">
        <v>39</v>
      </c>
      <c r="AC7" s="1310" t="s">
        <v>294</v>
      </c>
      <c r="AD7" s="1310" t="s">
        <v>295</v>
      </c>
      <c r="AE7" s="1045" t="s">
        <v>304</v>
      </c>
      <c r="AF7" s="1033" t="s">
        <v>63</v>
      </c>
      <c r="AG7" s="1311" t="s">
        <v>99</v>
      </c>
      <c r="AH7" s="1033" t="s">
        <v>82</v>
      </c>
      <c r="AI7" s="1033" t="s">
        <v>39</v>
      </c>
      <c r="AJ7" s="1312" t="s">
        <v>294</v>
      </c>
      <c r="AK7" s="1312" t="s">
        <v>295</v>
      </c>
      <c r="AL7" s="1045" t="s">
        <v>304</v>
      </c>
      <c r="AM7" s="1379" t="s">
        <v>294</v>
      </c>
      <c r="AN7" s="1379" t="s">
        <v>295</v>
      </c>
      <c r="AO7" s="1379" t="s">
        <v>82</v>
      </c>
      <c r="AP7" s="1379" t="s">
        <v>701</v>
      </c>
      <c r="AQ7" s="1379" t="s">
        <v>702</v>
      </c>
      <c r="AR7" s="1379" t="s">
        <v>704</v>
      </c>
      <c r="AS7" s="1379" t="s">
        <v>703</v>
      </c>
      <c r="AT7" s="1379" t="s">
        <v>99</v>
      </c>
      <c r="AU7" s="1076" t="s">
        <v>304</v>
      </c>
      <c r="AV7" s="1405" t="s">
        <v>99</v>
      </c>
      <c r="AW7" s="1036" t="s">
        <v>104</v>
      </c>
      <c r="AX7" s="1036" t="s">
        <v>294</v>
      </c>
      <c r="AY7" s="1341" t="s">
        <v>295</v>
      </c>
      <c r="AZ7" s="1036" t="s">
        <v>82</v>
      </c>
      <c r="BA7" s="1045" t="s">
        <v>304</v>
      </c>
      <c r="BB7" s="1029" t="s">
        <v>82</v>
      </c>
      <c r="BC7" s="446" t="s">
        <v>294</v>
      </c>
      <c r="BD7" s="1029" t="s">
        <v>39</v>
      </c>
      <c r="BE7" s="446" t="s">
        <v>295</v>
      </c>
      <c r="BF7" s="446" t="s">
        <v>80</v>
      </c>
      <c r="BG7" s="1038" t="s">
        <v>304</v>
      </c>
      <c r="BH7" s="1029" t="s">
        <v>82</v>
      </c>
      <c r="BI7" s="1043" t="s">
        <v>294</v>
      </c>
      <c r="BJ7" s="1029" t="s">
        <v>39</v>
      </c>
      <c r="BK7" s="446" t="s">
        <v>295</v>
      </c>
      <c r="BL7" s="446" t="s">
        <v>80</v>
      </c>
      <c r="BM7" s="1038" t="s">
        <v>304</v>
      </c>
      <c r="BN7" s="1034" t="s">
        <v>82</v>
      </c>
      <c r="BO7" s="1445" t="s">
        <v>99</v>
      </c>
      <c r="BP7" s="1034" t="s">
        <v>39</v>
      </c>
      <c r="BQ7" s="1445" t="s">
        <v>295</v>
      </c>
      <c r="BR7" s="1445" t="s">
        <v>294</v>
      </c>
      <c r="BS7" s="1038" t="s">
        <v>304</v>
      </c>
      <c r="BT7" s="1033" t="s">
        <v>82</v>
      </c>
      <c r="BU7" s="1033" t="s">
        <v>39</v>
      </c>
      <c r="BV7" s="1310" t="s">
        <v>294</v>
      </c>
      <c r="BW7" s="1310" t="s">
        <v>295</v>
      </c>
      <c r="BX7" s="1310" t="s">
        <v>80</v>
      </c>
      <c r="BY7" s="1038" t="s">
        <v>304</v>
      </c>
      <c r="BZ7" s="1033" t="s">
        <v>82</v>
      </c>
      <c r="CA7" s="1033" t="s">
        <v>39</v>
      </c>
      <c r="CB7" s="1310" t="s">
        <v>294</v>
      </c>
      <c r="CC7" s="1310" t="s">
        <v>295</v>
      </c>
      <c r="CD7" s="1310" t="s">
        <v>80</v>
      </c>
      <c r="CE7" s="1037" t="s">
        <v>304</v>
      </c>
      <c r="CF7" s="28" t="s">
        <v>20</v>
      </c>
      <c r="CG7" s="1287" t="s">
        <v>424</v>
      </c>
    </row>
    <row r="8" spans="1:90" ht="21.6" customHeight="1" x14ac:dyDescent="0.2">
      <c r="A8" s="44" t="s">
        <v>415</v>
      </c>
      <c r="B8" s="252">
        <v>3115</v>
      </c>
      <c r="C8" s="28" t="s">
        <v>416</v>
      </c>
      <c r="D8" s="1027" t="s">
        <v>417</v>
      </c>
      <c r="E8" s="288">
        <v>5</v>
      </c>
      <c r="F8" s="1030"/>
      <c r="G8" s="288">
        <v>7</v>
      </c>
      <c r="H8" s="1031">
        <v>2</v>
      </c>
      <c r="I8" s="1031">
        <v>2</v>
      </c>
      <c r="J8" s="1306">
        <v>2</v>
      </c>
      <c r="K8" s="1046">
        <f t="shared" ref="K8:K15" si="0">SUM(E8:J8)</f>
        <v>18</v>
      </c>
      <c r="L8" s="288">
        <v>4</v>
      </c>
      <c r="M8" s="288"/>
      <c r="N8" s="288">
        <v>5</v>
      </c>
      <c r="O8" s="288">
        <v>2</v>
      </c>
      <c r="P8" s="288">
        <v>3</v>
      </c>
      <c r="Q8" s="288">
        <v>2</v>
      </c>
      <c r="R8" s="1046">
        <f t="shared" ref="R8:R15" si="1">SUM(L8:Q8)</f>
        <v>16</v>
      </c>
      <c r="S8" s="109">
        <v>2</v>
      </c>
      <c r="T8" s="109">
        <v>4</v>
      </c>
      <c r="U8" s="109">
        <v>4</v>
      </c>
      <c r="V8" s="109">
        <v>4</v>
      </c>
      <c r="W8" s="109">
        <v>2</v>
      </c>
      <c r="X8" s="1046">
        <f>SUM(S8:W8)</f>
        <v>16</v>
      </c>
      <c r="Y8" s="158"/>
      <c r="Z8" s="158">
        <v>1</v>
      </c>
      <c r="AA8" s="158">
        <v>1</v>
      </c>
      <c r="AB8" s="158">
        <v>1</v>
      </c>
      <c r="AC8" s="158">
        <v>2</v>
      </c>
      <c r="AD8" s="158">
        <v>2</v>
      </c>
      <c r="AE8" s="1046">
        <f>SUM(Y8:AD8)</f>
        <v>7</v>
      </c>
      <c r="AF8" s="158"/>
      <c r="AG8" s="158">
        <v>1</v>
      </c>
      <c r="AH8" s="158">
        <v>2</v>
      </c>
      <c r="AI8" s="158">
        <v>1</v>
      </c>
      <c r="AJ8" s="158">
        <v>2</v>
      </c>
      <c r="AK8" s="158">
        <v>2</v>
      </c>
      <c r="AL8" s="1046">
        <f>SUM(AF8:AK8)</f>
        <v>8</v>
      </c>
      <c r="AM8" s="1380">
        <v>2</v>
      </c>
      <c r="AN8" s="1380">
        <v>2</v>
      </c>
      <c r="AO8" s="1380">
        <v>4</v>
      </c>
      <c r="AP8" s="1380">
        <v>5</v>
      </c>
      <c r="AQ8" s="1380">
        <v>5</v>
      </c>
      <c r="AR8" s="1380">
        <v>4</v>
      </c>
      <c r="AS8" s="1380">
        <v>4</v>
      </c>
      <c r="AT8" s="1380">
        <v>2</v>
      </c>
      <c r="AU8" s="1046">
        <f>SUM(AM8:AT8)</f>
        <v>28</v>
      </c>
      <c r="AV8" s="1406">
        <v>1</v>
      </c>
      <c r="AW8" s="109">
        <v>6</v>
      </c>
      <c r="AX8" s="109">
        <v>2</v>
      </c>
      <c r="AY8" s="109">
        <v>4</v>
      </c>
      <c r="AZ8" s="109">
        <v>3</v>
      </c>
      <c r="BA8" s="989">
        <f>SUM(AV8:AZ8)</f>
        <v>16</v>
      </c>
      <c r="BB8" s="288">
        <v>3</v>
      </c>
      <c r="BC8" s="288">
        <v>2</v>
      </c>
      <c r="BD8" s="288">
        <v>5</v>
      </c>
      <c r="BE8" s="288">
        <v>3</v>
      </c>
      <c r="BF8" s="288">
        <v>3</v>
      </c>
      <c r="BG8" s="989">
        <f>SUM(BB8:BF8)</f>
        <v>16</v>
      </c>
      <c r="BH8" s="288">
        <v>3</v>
      </c>
      <c r="BI8" s="288">
        <v>3</v>
      </c>
      <c r="BJ8" s="288">
        <v>7</v>
      </c>
      <c r="BK8" s="288">
        <v>5</v>
      </c>
      <c r="BL8" s="288">
        <v>2</v>
      </c>
      <c r="BM8" s="989">
        <f>SUM(BH8:BL8)</f>
        <v>20</v>
      </c>
      <c r="BN8" s="1035">
        <v>5</v>
      </c>
      <c r="BO8" s="1035">
        <v>1</v>
      </c>
      <c r="BP8" s="1035">
        <v>4</v>
      </c>
      <c r="BQ8" s="1035">
        <v>4</v>
      </c>
      <c r="BR8" s="1035">
        <v>3</v>
      </c>
      <c r="BS8" s="989">
        <f>SUM(BN8:BR8)</f>
        <v>17</v>
      </c>
      <c r="BT8" s="158">
        <v>3</v>
      </c>
      <c r="BU8" s="158">
        <v>2</v>
      </c>
      <c r="BV8" s="158">
        <v>3</v>
      </c>
      <c r="BW8" s="158">
        <v>3</v>
      </c>
      <c r="BX8" s="158">
        <v>1</v>
      </c>
      <c r="BY8" s="989">
        <f>SUM(BT8:BX8)</f>
        <v>12</v>
      </c>
      <c r="BZ8" s="158">
        <v>3</v>
      </c>
      <c r="CA8" s="1412">
        <v>2</v>
      </c>
      <c r="CB8" s="158">
        <v>5</v>
      </c>
      <c r="CC8" s="158">
        <v>5</v>
      </c>
      <c r="CD8" s="158">
        <v>1</v>
      </c>
      <c r="CE8" s="1039">
        <f>SUM(BZ8:CD8)</f>
        <v>16</v>
      </c>
      <c r="CF8" s="93">
        <f t="shared" ref="CF8:CF24" si="2">SUM(K8,R8,X8,AE8,AL8,AU8,BA8,BG8,BM8,BS8,BY8,CE8)</f>
        <v>190</v>
      </c>
      <c r="CG8" s="833">
        <v>2</v>
      </c>
    </row>
    <row r="9" spans="1:90" ht="15" x14ac:dyDescent="0.3">
      <c r="A9" s="44" t="s">
        <v>496</v>
      </c>
      <c r="B9" s="96">
        <v>3161</v>
      </c>
      <c r="C9" s="91" t="s">
        <v>334</v>
      </c>
      <c r="D9" s="91" t="s">
        <v>335</v>
      </c>
      <c r="E9" s="288"/>
      <c r="F9" s="288"/>
      <c r="G9" s="288"/>
      <c r="H9" s="288">
        <v>6</v>
      </c>
      <c r="I9" s="288"/>
      <c r="J9" s="1306">
        <v>5</v>
      </c>
      <c r="K9" s="1046">
        <f t="shared" si="0"/>
        <v>11</v>
      </c>
      <c r="L9" s="288"/>
      <c r="M9" s="288"/>
      <c r="N9" s="288"/>
      <c r="O9" s="288">
        <v>6</v>
      </c>
      <c r="P9" s="288"/>
      <c r="Q9" s="288">
        <v>5</v>
      </c>
      <c r="R9" s="1046">
        <f t="shared" si="1"/>
        <v>11</v>
      </c>
      <c r="S9" s="109"/>
      <c r="T9" s="109"/>
      <c r="U9" s="109"/>
      <c r="V9" s="109"/>
      <c r="W9" s="109"/>
      <c r="X9" s="1046"/>
      <c r="Y9" s="158"/>
      <c r="Z9" s="158"/>
      <c r="AA9" s="158"/>
      <c r="AB9" s="158"/>
      <c r="AC9" s="158"/>
      <c r="AD9" s="158"/>
      <c r="AE9" s="1046"/>
      <c r="AF9" s="158"/>
      <c r="AG9" s="158"/>
      <c r="AH9" s="158"/>
      <c r="AI9" s="158"/>
      <c r="AJ9" s="158"/>
      <c r="AK9" s="158"/>
      <c r="AL9" s="1046"/>
      <c r="AM9" s="1380"/>
      <c r="AN9" s="1380"/>
      <c r="AO9" s="1380"/>
      <c r="AP9" s="1380"/>
      <c r="AQ9" s="1380"/>
      <c r="AR9" s="1380"/>
      <c r="AS9" s="1380"/>
      <c r="AT9" s="1380"/>
      <c r="AU9" s="1046"/>
      <c r="AV9" s="1406"/>
      <c r="AW9" s="109"/>
      <c r="AX9" s="109"/>
      <c r="AY9" s="109"/>
      <c r="AZ9" s="109"/>
      <c r="BA9" s="1046"/>
      <c r="BB9" s="288"/>
      <c r="BC9" s="288"/>
      <c r="BD9" s="288"/>
      <c r="BE9" s="288"/>
      <c r="BF9" s="288">
        <v>2</v>
      </c>
      <c r="BG9" s="989">
        <f>SUM(BB9:BF9)</f>
        <v>2</v>
      </c>
      <c r="BH9" s="288"/>
      <c r="BI9" s="288"/>
      <c r="BJ9" s="288"/>
      <c r="BK9" s="288"/>
      <c r="BL9" s="288">
        <v>5</v>
      </c>
      <c r="BM9" s="989">
        <f>SUM(BH9:BL9)</f>
        <v>5</v>
      </c>
      <c r="BN9" s="1035"/>
      <c r="BO9" s="1035"/>
      <c r="BP9" s="1035"/>
      <c r="BQ9" s="1035"/>
      <c r="BR9" s="1035">
        <v>6</v>
      </c>
      <c r="BS9" s="989"/>
      <c r="BT9" s="158"/>
      <c r="BU9" s="158"/>
      <c r="BV9" s="158"/>
      <c r="BW9" s="158"/>
      <c r="BX9" s="158"/>
      <c r="BY9" s="989"/>
      <c r="BZ9" s="158"/>
      <c r="CA9" s="1413"/>
      <c r="CB9" s="158"/>
      <c r="CC9" s="158"/>
      <c r="CD9" s="158"/>
      <c r="CE9" s="1039"/>
      <c r="CF9" s="93">
        <f t="shared" si="2"/>
        <v>29</v>
      </c>
      <c r="CG9" s="833"/>
      <c r="CH9" s="88" t="s">
        <v>772</v>
      </c>
    </row>
    <row r="10" spans="1:90" ht="15" x14ac:dyDescent="0.3">
      <c r="A10" s="219" t="s">
        <v>388</v>
      </c>
      <c r="B10" s="147">
        <v>3077</v>
      </c>
      <c r="C10" s="104" t="s">
        <v>544</v>
      </c>
      <c r="D10" s="104" t="s">
        <v>668</v>
      </c>
      <c r="E10" s="288">
        <v>3</v>
      </c>
      <c r="F10" s="288"/>
      <c r="G10" s="288">
        <v>1</v>
      </c>
      <c r="H10" s="288"/>
      <c r="I10" s="288">
        <v>1</v>
      </c>
      <c r="J10" s="1306">
        <v>4</v>
      </c>
      <c r="K10" s="1046">
        <f t="shared" si="0"/>
        <v>9</v>
      </c>
      <c r="L10" s="288">
        <v>2</v>
      </c>
      <c r="M10" s="288"/>
      <c r="N10" s="288">
        <v>1</v>
      </c>
      <c r="O10" s="288"/>
      <c r="P10" s="288">
        <v>1</v>
      </c>
      <c r="Q10" s="288">
        <v>3</v>
      </c>
      <c r="R10" s="1046">
        <f t="shared" si="1"/>
        <v>7</v>
      </c>
      <c r="S10" s="109">
        <v>1</v>
      </c>
      <c r="T10" s="109">
        <v>3</v>
      </c>
      <c r="U10" s="109">
        <v>1</v>
      </c>
      <c r="V10" s="109">
        <v>2</v>
      </c>
      <c r="W10" s="109">
        <v>4</v>
      </c>
      <c r="X10" s="1046">
        <f>SUM(S10:W10)</f>
        <v>11</v>
      </c>
      <c r="Y10" s="158"/>
      <c r="Z10" s="158"/>
      <c r="AA10" s="158"/>
      <c r="AB10" s="158"/>
      <c r="AC10" s="158"/>
      <c r="AD10" s="158"/>
      <c r="AE10" s="1046"/>
      <c r="AF10" s="158"/>
      <c r="AG10" s="158"/>
      <c r="AH10" s="158"/>
      <c r="AI10" s="158"/>
      <c r="AJ10" s="158"/>
      <c r="AK10" s="158"/>
      <c r="AL10" s="1046"/>
      <c r="AM10" s="1380">
        <v>4</v>
      </c>
      <c r="AN10" s="1380">
        <v>1</v>
      </c>
      <c r="AO10" s="1380">
        <v>0.5</v>
      </c>
      <c r="AP10" s="1380">
        <v>2</v>
      </c>
      <c r="AQ10" s="1380"/>
      <c r="AR10" s="1380"/>
      <c r="AS10" s="1380"/>
      <c r="AT10" s="1380"/>
      <c r="AU10" s="1046">
        <f>SUM(AM10:AQ10)</f>
        <v>7.5</v>
      </c>
      <c r="AV10" s="1406"/>
      <c r="AW10" s="109"/>
      <c r="AX10" s="109"/>
      <c r="AY10" s="109"/>
      <c r="AZ10" s="109"/>
      <c r="BA10" s="1046"/>
      <c r="BB10" s="288">
        <v>5</v>
      </c>
      <c r="BC10" s="288">
        <v>3</v>
      </c>
      <c r="BD10" s="288">
        <v>4</v>
      </c>
      <c r="BE10" s="288">
        <v>4</v>
      </c>
      <c r="BF10" s="288">
        <v>5</v>
      </c>
      <c r="BG10" s="989">
        <f>SUM(BB10:BF10)</f>
        <v>21</v>
      </c>
      <c r="BH10" s="288">
        <v>5</v>
      </c>
      <c r="BI10" s="288">
        <v>5</v>
      </c>
      <c r="BJ10" s="288">
        <v>4</v>
      </c>
      <c r="BK10" s="288">
        <v>4</v>
      </c>
      <c r="BL10" s="288">
        <v>3</v>
      </c>
      <c r="BM10" s="989">
        <f>SUM(BH10:BL10)</f>
        <v>21</v>
      </c>
      <c r="BN10" s="1035"/>
      <c r="BO10" s="1035"/>
      <c r="BP10" s="1035"/>
      <c r="BQ10" s="1035"/>
      <c r="BR10" s="1035"/>
      <c r="BS10" s="989"/>
      <c r="BT10" s="158"/>
      <c r="BU10" s="158"/>
      <c r="BV10" s="158"/>
      <c r="BW10" s="158"/>
      <c r="BX10" s="158"/>
      <c r="BY10" s="989"/>
      <c r="BZ10" s="158"/>
      <c r="CA10" s="1413"/>
      <c r="CB10" s="158"/>
      <c r="CC10" s="158"/>
      <c r="CD10" s="158"/>
      <c r="CE10" s="1039"/>
      <c r="CF10" s="93">
        <f t="shared" si="2"/>
        <v>76.5</v>
      </c>
      <c r="CG10" s="833">
        <v>4</v>
      </c>
      <c r="CH10" s="88"/>
      <c r="CL10" s="88"/>
    </row>
    <row r="11" spans="1:90" ht="15" x14ac:dyDescent="0.3">
      <c r="A11" s="219" t="s">
        <v>681</v>
      </c>
      <c r="B11" s="147">
        <v>4112</v>
      </c>
      <c r="C11" s="104" t="s">
        <v>682</v>
      </c>
      <c r="D11" s="164" t="s">
        <v>683</v>
      </c>
      <c r="E11" s="288"/>
      <c r="F11" s="288"/>
      <c r="G11" s="288"/>
      <c r="H11" s="288"/>
      <c r="I11" s="288"/>
      <c r="J11" s="1306"/>
      <c r="K11" s="1046"/>
      <c r="L11" s="288"/>
      <c r="M11" s="288"/>
      <c r="N11" s="288"/>
      <c r="O11" s="288"/>
      <c r="P11" s="288"/>
      <c r="Q11" s="288"/>
      <c r="R11" s="1046"/>
      <c r="S11" s="109"/>
      <c r="T11" s="109"/>
      <c r="U11" s="109"/>
      <c r="V11" s="109"/>
      <c r="W11" s="109"/>
      <c r="X11" s="1046"/>
      <c r="Y11" s="158"/>
      <c r="Z11" s="158"/>
      <c r="AA11" s="158"/>
      <c r="AB11" s="158"/>
      <c r="AC11" s="158"/>
      <c r="AD11" s="158"/>
      <c r="AE11" s="1046"/>
      <c r="AF11" s="158"/>
      <c r="AG11" s="158"/>
      <c r="AH11" s="158"/>
      <c r="AI11" s="158"/>
      <c r="AJ11" s="158"/>
      <c r="AK11" s="158"/>
      <c r="AL11" s="1046"/>
      <c r="AM11" s="1380">
        <v>3</v>
      </c>
      <c r="AN11" s="1380">
        <v>7</v>
      </c>
      <c r="AO11" s="1380"/>
      <c r="AP11" s="1380">
        <v>6</v>
      </c>
      <c r="AQ11" s="1380">
        <v>6</v>
      </c>
      <c r="AR11" s="1380">
        <v>6</v>
      </c>
      <c r="AS11" s="1380">
        <v>6</v>
      </c>
      <c r="AT11" s="1380"/>
      <c r="AU11" s="1046">
        <f>SUM(AM11:AS11)</f>
        <v>34</v>
      </c>
      <c r="AV11" s="1406"/>
      <c r="AW11" s="109"/>
      <c r="AX11" s="109"/>
      <c r="AY11" s="109"/>
      <c r="AZ11" s="109"/>
      <c r="BA11" s="1046"/>
      <c r="BB11" s="288"/>
      <c r="BC11" s="288"/>
      <c r="BD11" s="288"/>
      <c r="BE11" s="288"/>
      <c r="BF11" s="288"/>
      <c r="BG11" s="989"/>
      <c r="BH11" s="288"/>
      <c r="BI11" s="288"/>
      <c r="BJ11" s="288"/>
      <c r="BK11" s="288"/>
      <c r="BL11" s="288"/>
      <c r="BM11" s="989"/>
      <c r="BN11" s="1035"/>
      <c r="BO11" s="1035"/>
      <c r="BP11" s="1035"/>
      <c r="BQ11" s="1035"/>
      <c r="BR11" s="1035"/>
      <c r="BS11" s="989"/>
      <c r="BT11" s="158"/>
      <c r="BU11" s="158"/>
      <c r="BV11" s="158"/>
      <c r="BW11" s="158"/>
      <c r="BX11" s="158"/>
      <c r="BY11" s="989"/>
      <c r="BZ11" s="158"/>
      <c r="CA11" s="1413"/>
      <c r="CB11" s="158"/>
      <c r="CC11" s="158"/>
      <c r="CD11" s="158"/>
      <c r="CE11" s="1039"/>
      <c r="CF11" s="93">
        <f t="shared" si="2"/>
        <v>34</v>
      </c>
      <c r="CG11" s="822" t="s">
        <v>532</v>
      </c>
      <c r="CH11" s="88"/>
      <c r="CL11" s="88"/>
    </row>
    <row r="12" spans="1:90" x14ac:dyDescent="0.2">
      <c r="A12" s="44" t="s">
        <v>467</v>
      </c>
      <c r="B12" s="152">
        <v>4130</v>
      </c>
      <c r="C12" s="44" t="s">
        <v>631</v>
      </c>
      <c r="D12" s="280" t="s">
        <v>671</v>
      </c>
      <c r="E12" s="288"/>
      <c r="F12" s="288"/>
      <c r="G12" s="288"/>
      <c r="H12" s="288"/>
      <c r="I12" s="288"/>
      <c r="J12" s="1306"/>
      <c r="K12" s="1046">
        <f t="shared" si="0"/>
        <v>0</v>
      </c>
      <c r="L12" s="288"/>
      <c r="M12" s="288"/>
      <c r="N12" s="288"/>
      <c r="O12" s="288"/>
      <c r="P12" s="288"/>
      <c r="Q12" s="288"/>
      <c r="R12" s="1046">
        <f t="shared" si="1"/>
        <v>0</v>
      </c>
      <c r="S12" s="109"/>
      <c r="T12" s="109"/>
      <c r="U12" s="109"/>
      <c r="V12" s="109"/>
      <c r="W12" s="109"/>
      <c r="X12" s="1046"/>
      <c r="Y12" s="158"/>
      <c r="Z12" s="158"/>
      <c r="AA12" s="158"/>
      <c r="AB12" s="158"/>
      <c r="AC12" s="158"/>
      <c r="AD12" s="158"/>
      <c r="AE12" s="1046"/>
      <c r="AF12" s="158"/>
      <c r="AG12" s="158"/>
      <c r="AH12" s="158"/>
      <c r="AI12" s="158"/>
      <c r="AJ12" s="158"/>
      <c r="AK12" s="158"/>
      <c r="AL12" s="1046"/>
      <c r="AM12" s="1380"/>
      <c r="AN12" s="1380"/>
      <c r="AO12" s="1380"/>
      <c r="AP12" s="1380"/>
      <c r="AQ12" s="1380"/>
      <c r="AR12" s="1380"/>
      <c r="AS12" s="1380"/>
      <c r="AT12" s="1380"/>
      <c r="AU12" s="1046"/>
      <c r="AV12" s="1406"/>
      <c r="AW12" s="109"/>
      <c r="AX12" s="109"/>
      <c r="AY12" s="109"/>
      <c r="AZ12" s="109"/>
      <c r="BA12" s="1046"/>
      <c r="BB12" s="288"/>
      <c r="BC12" s="288"/>
      <c r="BD12" s="288"/>
      <c r="BE12" s="288"/>
      <c r="BF12" s="288"/>
      <c r="BG12" s="989"/>
      <c r="BH12" s="288"/>
      <c r="BI12" s="288"/>
      <c r="BJ12" s="288"/>
      <c r="BK12" s="288"/>
      <c r="BL12" s="288"/>
      <c r="BM12" s="989"/>
      <c r="BN12" s="1035"/>
      <c r="BO12" s="1035"/>
      <c r="BP12" s="1035"/>
      <c r="BQ12" s="1035"/>
      <c r="BR12" s="1035"/>
      <c r="BS12" s="989"/>
      <c r="BT12" s="158"/>
      <c r="BU12" s="158"/>
      <c r="BV12" s="158"/>
      <c r="BW12" s="158"/>
      <c r="BX12" s="158"/>
      <c r="BY12" s="989"/>
      <c r="BZ12" s="158"/>
      <c r="CA12" s="1413"/>
      <c r="CB12" s="158"/>
      <c r="CC12" s="158"/>
      <c r="CD12" s="158"/>
      <c r="CE12" s="1039"/>
      <c r="CF12" s="93">
        <f t="shared" si="2"/>
        <v>0</v>
      </c>
      <c r="CG12" s="833"/>
      <c r="CH12" s="88"/>
      <c r="CL12" s="88"/>
    </row>
    <row r="13" spans="1:90" x14ac:dyDescent="0.2">
      <c r="A13" s="44" t="s">
        <v>633</v>
      </c>
      <c r="B13" s="252">
        <v>2951</v>
      </c>
      <c r="C13" s="44" t="s">
        <v>41</v>
      </c>
      <c r="D13" s="280" t="s">
        <v>634</v>
      </c>
      <c r="E13" s="288">
        <v>6</v>
      </c>
      <c r="F13" s="288"/>
      <c r="G13" s="288">
        <v>6</v>
      </c>
      <c r="H13" s="288">
        <v>4</v>
      </c>
      <c r="I13" s="288"/>
      <c r="J13" s="1306"/>
      <c r="K13" s="1046">
        <f t="shared" si="0"/>
        <v>16</v>
      </c>
      <c r="L13" s="288">
        <v>3</v>
      </c>
      <c r="M13" s="288"/>
      <c r="N13" s="288">
        <v>6</v>
      </c>
      <c r="O13" s="288">
        <v>1</v>
      </c>
      <c r="P13" s="288"/>
      <c r="Q13" s="288"/>
      <c r="R13" s="1046">
        <f t="shared" si="1"/>
        <v>10</v>
      </c>
      <c r="S13" s="109"/>
      <c r="T13" s="109"/>
      <c r="U13" s="109"/>
      <c r="V13" s="109"/>
      <c r="W13" s="109"/>
      <c r="X13" s="1046"/>
      <c r="Y13" s="158"/>
      <c r="Z13" s="158"/>
      <c r="AA13" s="158"/>
      <c r="AB13" s="158"/>
      <c r="AC13" s="158"/>
      <c r="AD13" s="158"/>
      <c r="AE13" s="1046"/>
      <c r="AF13" s="158"/>
      <c r="AG13" s="158"/>
      <c r="AH13" s="158"/>
      <c r="AI13" s="158"/>
      <c r="AJ13" s="158"/>
      <c r="AK13" s="158"/>
      <c r="AL13" s="1046"/>
      <c r="AM13" s="1380"/>
      <c r="AN13" s="1380"/>
      <c r="AO13" s="1381"/>
      <c r="AP13" s="1380"/>
      <c r="AQ13" s="1380"/>
      <c r="AR13" s="1380"/>
      <c r="AS13" s="1380"/>
      <c r="AT13" s="1380"/>
      <c r="AU13" s="1046"/>
      <c r="AV13" s="1406"/>
      <c r="AW13" s="109"/>
      <c r="AX13" s="109"/>
      <c r="AY13" s="109"/>
      <c r="AZ13" s="109"/>
      <c r="BA13" s="1046">
        <f>SUM(AW13:AZ13)</f>
        <v>0</v>
      </c>
      <c r="BB13" s="288"/>
      <c r="BC13" s="288"/>
      <c r="BD13" s="288"/>
      <c r="BE13" s="288"/>
      <c r="BF13" s="288"/>
      <c r="BG13" s="989"/>
      <c r="BH13" s="288"/>
      <c r="BI13" s="288"/>
      <c r="BJ13" s="288"/>
      <c r="BK13" s="288"/>
      <c r="BL13" s="288"/>
      <c r="BM13" s="989"/>
      <c r="BN13" s="1035"/>
      <c r="BO13" s="1035"/>
      <c r="BP13" s="1035"/>
      <c r="BQ13" s="1035"/>
      <c r="BR13" s="1035"/>
      <c r="BS13" s="989"/>
      <c r="BT13" s="158"/>
      <c r="BU13" s="158"/>
      <c r="BV13" s="158"/>
      <c r="BW13" s="158"/>
      <c r="BX13" s="158"/>
      <c r="BY13" s="989"/>
      <c r="BZ13" s="158"/>
      <c r="CA13" s="1413"/>
      <c r="CB13" s="158"/>
      <c r="CC13" s="158"/>
      <c r="CD13" s="158"/>
      <c r="CE13" s="1039"/>
      <c r="CF13" s="93">
        <f t="shared" si="2"/>
        <v>26</v>
      </c>
      <c r="CG13" s="833"/>
      <c r="CH13" s="88" t="s">
        <v>772</v>
      </c>
      <c r="CL13" s="88"/>
    </row>
    <row r="14" spans="1:90" x14ac:dyDescent="0.2">
      <c r="A14" s="44" t="s">
        <v>640</v>
      </c>
      <c r="B14" s="252">
        <v>4037</v>
      </c>
      <c r="C14" s="44" t="s">
        <v>641</v>
      </c>
      <c r="D14" s="280" t="s">
        <v>669</v>
      </c>
      <c r="E14" s="288">
        <v>2</v>
      </c>
      <c r="F14" s="288"/>
      <c r="G14" s="288">
        <v>3</v>
      </c>
      <c r="H14" s="288">
        <v>1</v>
      </c>
      <c r="I14" s="288">
        <v>4</v>
      </c>
      <c r="J14" s="1032"/>
      <c r="K14" s="1046">
        <f t="shared" si="0"/>
        <v>10</v>
      </c>
      <c r="L14" s="288">
        <v>6</v>
      </c>
      <c r="M14" s="288"/>
      <c r="N14" s="288">
        <v>3</v>
      </c>
      <c r="O14" s="288">
        <v>3</v>
      </c>
      <c r="P14" s="288">
        <v>2</v>
      </c>
      <c r="Q14" s="288"/>
      <c r="R14" s="1046">
        <f t="shared" si="1"/>
        <v>14</v>
      </c>
      <c r="S14" s="109"/>
      <c r="T14" s="109">
        <v>2</v>
      </c>
      <c r="U14" s="109">
        <v>2</v>
      </c>
      <c r="V14" s="109">
        <v>3</v>
      </c>
      <c r="W14" s="109">
        <v>3</v>
      </c>
      <c r="X14" s="1046">
        <f>SUM(S14:W14)</f>
        <v>10</v>
      </c>
      <c r="Y14" s="158"/>
      <c r="Z14" s="158"/>
      <c r="AA14" s="158">
        <v>2</v>
      </c>
      <c r="AB14" s="158">
        <v>2</v>
      </c>
      <c r="AC14" s="158">
        <v>1</v>
      </c>
      <c r="AD14" s="158">
        <v>1</v>
      </c>
      <c r="AE14" s="1046">
        <f>SUM(Y14:AD14)</f>
        <v>6</v>
      </c>
      <c r="AF14" s="158"/>
      <c r="AG14" s="158"/>
      <c r="AH14" s="158">
        <v>1</v>
      </c>
      <c r="AI14" s="158">
        <v>2</v>
      </c>
      <c r="AJ14" s="158">
        <v>1</v>
      </c>
      <c r="AK14" s="158">
        <v>1</v>
      </c>
      <c r="AL14" s="1046">
        <f>SUM(AF14:AK14)</f>
        <v>5</v>
      </c>
      <c r="AM14" s="1380"/>
      <c r="AN14" s="1380"/>
      <c r="AO14" s="1381"/>
      <c r="AP14" s="1380"/>
      <c r="AQ14" s="1380"/>
      <c r="AR14" s="1380"/>
      <c r="AS14" s="1380"/>
      <c r="AT14" s="1380"/>
      <c r="AU14" s="1046"/>
      <c r="AV14" s="1406"/>
      <c r="AW14" s="109"/>
      <c r="AX14" s="109"/>
      <c r="AY14" s="109"/>
      <c r="AZ14" s="109"/>
      <c r="BA14" s="1403">
        <f>SUM(AW14:AZ14)</f>
        <v>0</v>
      </c>
      <c r="BB14" s="288"/>
      <c r="BC14" s="288">
        <v>1</v>
      </c>
      <c r="BD14" s="288">
        <v>2</v>
      </c>
      <c r="BE14" s="288">
        <v>1</v>
      </c>
      <c r="BF14" s="288"/>
      <c r="BG14" s="989"/>
      <c r="BH14" s="288"/>
      <c r="BI14" s="288">
        <v>1</v>
      </c>
      <c r="BJ14" s="288">
        <v>3</v>
      </c>
      <c r="BK14" s="288">
        <v>1</v>
      </c>
      <c r="BL14" s="288"/>
      <c r="BM14" s="989"/>
      <c r="BN14" s="1035">
        <v>2</v>
      </c>
      <c r="BO14" s="1035"/>
      <c r="BP14" s="1035">
        <v>3</v>
      </c>
      <c r="BQ14" s="1035">
        <v>3</v>
      </c>
      <c r="BR14" s="1035"/>
      <c r="BS14" s="989">
        <f>SUM(BN14:BR14)</f>
        <v>8</v>
      </c>
      <c r="BT14" s="158">
        <v>1</v>
      </c>
      <c r="BU14" s="158">
        <v>3</v>
      </c>
      <c r="BV14" s="158">
        <v>1</v>
      </c>
      <c r="BW14" s="158">
        <v>5</v>
      </c>
      <c r="BX14" s="158"/>
      <c r="BY14" s="989">
        <f>SUM(BT14:BX14)</f>
        <v>10</v>
      </c>
      <c r="BZ14" s="158">
        <v>1</v>
      </c>
      <c r="CA14" s="1413">
        <v>3</v>
      </c>
      <c r="CB14" s="158">
        <v>1</v>
      </c>
      <c r="CC14" s="158">
        <v>4</v>
      </c>
      <c r="CD14" s="158"/>
      <c r="CE14" s="1039">
        <f>SUM(BZ14:CD14)</f>
        <v>9</v>
      </c>
      <c r="CF14" s="93">
        <f t="shared" si="2"/>
        <v>72</v>
      </c>
      <c r="CG14" s="833">
        <v>5</v>
      </c>
      <c r="CH14" s="88"/>
      <c r="CL14" s="88"/>
    </row>
    <row r="15" spans="1:90" x14ac:dyDescent="0.2">
      <c r="A15" s="44" t="s">
        <v>42</v>
      </c>
      <c r="B15" s="252">
        <v>2642</v>
      </c>
      <c r="C15" s="44" t="s">
        <v>642</v>
      </c>
      <c r="D15" s="1027" t="s">
        <v>670</v>
      </c>
      <c r="E15" s="288">
        <v>4</v>
      </c>
      <c r="F15" s="288"/>
      <c r="G15" s="288">
        <v>5</v>
      </c>
      <c r="H15" s="288">
        <v>7</v>
      </c>
      <c r="I15" s="288">
        <v>3</v>
      </c>
      <c r="J15" s="1032">
        <v>3</v>
      </c>
      <c r="K15" s="1046">
        <f t="shared" si="0"/>
        <v>22</v>
      </c>
      <c r="L15" s="288">
        <v>7</v>
      </c>
      <c r="M15" s="288"/>
      <c r="N15" s="288">
        <v>7</v>
      </c>
      <c r="O15" s="288">
        <v>7</v>
      </c>
      <c r="P15" s="288">
        <v>4</v>
      </c>
      <c r="Q15" s="288">
        <v>4</v>
      </c>
      <c r="R15" s="1046">
        <f t="shared" si="1"/>
        <v>29</v>
      </c>
      <c r="S15" s="109"/>
      <c r="T15" s="109"/>
      <c r="U15" s="109"/>
      <c r="V15" s="109"/>
      <c r="W15" s="109"/>
      <c r="X15" s="1046"/>
      <c r="Y15" s="158"/>
      <c r="Z15" s="158"/>
      <c r="AA15" s="158"/>
      <c r="AB15" s="158"/>
      <c r="AC15" s="158"/>
      <c r="AD15" s="158"/>
      <c r="AE15" s="1046"/>
      <c r="AF15" s="158"/>
      <c r="AG15" s="158"/>
      <c r="AH15" s="158"/>
      <c r="AI15" s="158"/>
      <c r="AJ15" s="158"/>
      <c r="AK15" s="158"/>
      <c r="AL15" s="1046"/>
      <c r="AM15" s="1380">
        <v>7</v>
      </c>
      <c r="AN15" s="1380">
        <v>5</v>
      </c>
      <c r="AO15" s="1380">
        <v>1</v>
      </c>
      <c r="AP15" s="1380">
        <v>7</v>
      </c>
      <c r="AQ15" s="1380">
        <v>7</v>
      </c>
      <c r="AR15" s="1380">
        <v>7</v>
      </c>
      <c r="AS15" s="1380">
        <v>7</v>
      </c>
      <c r="AT15" s="1380">
        <v>1</v>
      </c>
      <c r="AU15" s="1046">
        <f>SUM(AM15:AT15)</f>
        <v>42</v>
      </c>
      <c r="AV15" s="1406">
        <v>2</v>
      </c>
      <c r="AW15" s="109">
        <v>7</v>
      </c>
      <c r="AX15" s="109">
        <v>1</v>
      </c>
      <c r="AY15" s="109">
        <v>6</v>
      </c>
      <c r="AZ15" s="109">
        <v>2</v>
      </c>
      <c r="BA15" s="989">
        <f>SUM(AV15:AZ15)</f>
        <v>18</v>
      </c>
      <c r="BB15" s="288">
        <v>2</v>
      </c>
      <c r="BC15" s="288">
        <v>5</v>
      </c>
      <c r="BD15" s="288">
        <v>6</v>
      </c>
      <c r="BE15" s="288">
        <v>5</v>
      </c>
      <c r="BF15" s="288">
        <v>4</v>
      </c>
      <c r="BG15" s="989">
        <f>SUM(BB15:BF15)</f>
        <v>22</v>
      </c>
      <c r="BH15" s="288">
        <v>2</v>
      </c>
      <c r="BI15" s="288">
        <v>4</v>
      </c>
      <c r="BJ15" s="288">
        <v>6</v>
      </c>
      <c r="BK15" s="288">
        <v>3</v>
      </c>
      <c r="BL15" s="288">
        <v>4</v>
      </c>
      <c r="BM15" s="989">
        <f>SUM(BH15:BL15)</f>
        <v>19</v>
      </c>
      <c r="BN15" s="1035">
        <v>3</v>
      </c>
      <c r="BO15" s="1035">
        <v>2</v>
      </c>
      <c r="BP15" s="1035">
        <v>6</v>
      </c>
      <c r="BQ15" s="1035">
        <v>5</v>
      </c>
      <c r="BR15" s="1035">
        <v>1</v>
      </c>
      <c r="BS15" s="989">
        <f>SUM(BN15:BR15)</f>
        <v>17</v>
      </c>
      <c r="BT15" s="158">
        <v>4</v>
      </c>
      <c r="BU15" s="158">
        <v>5</v>
      </c>
      <c r="BV15" s="158">
        <v>4</v>
      </c>
      <c r="BW15" s="158">
        <v>7</v>
      </c>
      <c r="BX15" s="158">
        <v>2</v>
      </c>
      <c r="BY15" s="989">
        <f>SUM(BT15:BX15)</f>
        <v>22</v>
      </c>
      <c r="BZ15" s="158">
        <v>5</v>
      </c>
      <c r="CA15" s="1413">
        <v>5</v>
      </c>
      <c r="CB15" s="158">
        <v>4</v>
      </c>
      <c r="CC15" s="158">
        <v>6</v>
      </c>
      <c r="CD15" s="158">
        <v>2</v>
      </c>
      <c r="CE15" s="1039">
        <f>SUM(BZ15:CD15)</f>
        <v>22</v>
      </c>
      <c r="CF15" s="93">
        <f t="shared" si="2"/>
        <v>213</v>
      </c>
      <c r="CG15" s="833">
        <v>1</v>
      </c>
      <c r="CL15" s="88"/>
    </row>
    <row r="16" spans="1:90" ht="15" x14ac:dyDescent="0.3">
      <c r="A16" s="219" t="s">
        <v>635</v>
      </c>
      <c r="B16" s="96">
        <v>4033</v>
      </c>
      <c r="C16" s="104" t="s">
        <v>211</v>
      </c>
      <c r="D16" s="44" t="s">
        <v>370</v>
      </c>
      <c r="E16" s="288"/>
      <c r="F16" s="288"/>
      <c r="G16" s="288"/>
      <c r="H16" s="288">
        <v>5</v>
      </c>
      <c r="I16" s="288"/>
      <c r="J16" s="288"/>
      <c r="K16" s="1046">
        <f>SUM(E16:J16)</f>
        <v>5</v>
      </c>
      <c r="L16" s="288"/>
      <c r="M16" s="288"/>
      <c r="N16" s="288"/>
      <c r="O16" s="288">
        <v>4</v>
      </c>
      <c r="P16" s="288"/>
      <c r="Q16" s="288"/>
      <c r="R16" s="1046">
        <f>SUM(L16:Q16)</f>
        <v>4</v>
      </c>
      <c r="S16" s="109"/>
      <c r="T16" s="109"/>
      <c r="U16" s="109"/>
      <c r="V16" s="109"/>
      <c r="W16" s="109"/>
      <c r="X16" s="1046"/>
      <c r="Y16" s="158"/>
      <c r="Z16" s="158"/>
      <c r="AA16" s="158"/>
      <c r="AB16" s="158"/>
      <c r="AC16" s="158"/>
      <c r="AD16" s="158"/>
      <c r="AE16" s="1046"/>
      <c r="AF16" s="158"/>
      <c r="AG16" s="158"/>
      <c r="AH16" s="158"/>
      <c r="AI16" s="158"/>
      <c r="AJ16" s="158"/>
      <c r="AK16" s="158"/>
      <c r="AL16" s="1046"/>
      <c r="AM16" s="1380"/>
      <c r="AN16" s="1380"/>
      <c r="AO16" s="1380"/>
      <c r="AP16" s="1380"/>
      <c r="AQ16" s="1380"/>
      <c r="AR16" s="1380"/>
      <c r="AS16" s="1380"/>
      <c r="AT16" s="1380"/>
      <c r="AU16" s="1046"/>
      <c r="AV16" s="1406"/>
      <c r="AW16" s="109"/>
      <c r="AX16" s="109"/>
      <c r="AY16" s="109"/>
      <c r="AZ16" s="109"/>
      <c r="BA16" s="989"/>
      <c r="BB16" s="288"/>
      <c r="BC16" s="288"/>
      <c r="BD16" s="288"/>
      <c r="BE16" s="288"/>
      <c r="BF16" s="288"/>
      <c r="BG16" s="989"/>
      <c r="BH16" s="288"/>
      <c r="BI16" s="288"/>
      <c r="BJ16" s="288"/>
      <c r="BK16" s="288"/>
      <c r="BL16" s="288"/>
      <c r="BM16" s="989"/>
      <c r="BN16" s="1035"/>
      <c r="BO16" s="1035"/>
      <c r="BP16" s="1035"/>
      <c r="BQ16" s="1035"/>
      <c r="BR16" s="1035"/>
      <c r="BS16" s="989"/>
      <c r="BT16" s="158"/>
      <c r="BU16" s="158"/>
      <c r="BV16" s="158"/>
      <c r="BW16" s="158"/>
      <c r="BX16" s="158"/>
      <c r="BY16" s="989"/>
      <c r="BZ16" s="158"/>
      <c r="CA16" s="1413"/>
      <c r="CB16" s="158"/>
      <c r="CC16" s="158"/>
      <c r="CD16" s="158"/>
      <c r="CE16" s="1039"/>
      <c r="CF16" s="93">
        <f t="shared" si="2"/>
        <v>9</v>
      </c>
      <c r="CG16" s="833"/>
      <c r="CH16" s="88" t="s">
        <v>772</v>
      </c>
      <c r="CL16" s="88"/>
    </row>
    <row r="17" spans="1:90" ht="15" x14ac:dyDescent="0.3">
      <c r="A17" s="219" t="s">
        <v>684</v>
      </c>
      <c r="B17" s="96">
        <v>3107</v>
      </c>
      <c r="C17" s="104" t="s">
        <v>389</v>
      </c>
      <c r="D17" s="134" t="s">
        <v>572</v>
      </c>
      <c r="E17" s="288"/>
      <c r="F17" s="288"/>
      <c r="G17" s="288"/>
      <c r="H17" s="288"/>
      <c r="I17" s="288"/>
      <c r="J17" s="288"/>
      <c r="K17" s="1046"/>
      <c r="L17" s="288"/>
      <c r="M17" s="288"/>
      <c r="N17" s="288"/>
      <c r="O17" s="288"/>
      <c r="P17" s="288"/>
      <c r="Q17" s="288"/>
      <c r="R17" s="1046"/>
      <c r="S17" s="109"/>
      <c r="T17" s="109"/>
      <c r="U17" s="109"/>
      <c r="V17" s="109"/>
      <c r="W17" s="109"/>
      <c r="X17" s="1046"/>
      <c r="Y17" s="158"/>
      <c r="Z17" s="158"/>
      <c r="AA17" s="158"/>
      <c r="AB17" s="158"/>
      <c r="AC17" s="158"/>
      <c r="AD17" s="158"/>
      <c r="AE17" s="1046"/>
      <c r="AF17" s="158"/>
      <c r="AG17" s="158"/>
      <c r="AH17" s="158"/>
      <c r="AI17" s="158"/>
      <c r="AJ17" s="158"/>
      <c r="AK17" s="158"/>
      <c r="AL17" s="1046"/>
      <c r="AM17" s="1380">
        <v>1</v>
      </c>
      <c r="AN17" s="1380">
        <v>0.5</v>
      </c>
      <c r="AO17" s="1380">
        <v>6</v>
      </c>
      <c r="AP17" s="1380">
        <v>3</v>
      </c>
      <c r="AQ17" s="1380"/>
      <c r="AR17" s="1380"/>
      <c r="AS17" s="1380"/>
      <c r="AT17" s="1380"/>
      <c r="AU17" s="1046">
        <f>SUM(AM17:AQ17)</f>
        <v>10.5</v>
      </c>
      <c r="AV17" s="1406"/>
      <c r="AW17" s="109"/>
      <c r="AX17" s="109"/>
      <c r="AY17" s="109"/>
      <c r="AZ17" s="109"/>
      <c r="BA17" s="989"/>
      <c r="BB17" s="288"/>
      <c r="BC17" s="288"/>
      <c r="BD17" s="288"/>
      <c r="BE17" s="288"/>
      <c r="BF17" s="288"/>
      <c r="BG17" s="989"/>
      <c r="BH17" s="288"/>
      <c r="BI17" s="288"/>
      <c r="BJ17" s="288"/>
      <c r="BK17" s="288"/>
      <c r="BL17" s="288"/>
      <c r="BM17" s="989"/>
      <c r="BN17" s="1035"/>
      <c r="BO17" s="1035"/>
      <c r="BP17" s="1035"/>
      <c r="BQ17" s="1035"/>
      <c r="BR17" s="1035"/>
      <c r="BS17" s="989"/>
      <c r="BT17" s="158"/>
      <c r="BU17" s="158"/>
      <c r="BV17" s="158"/>
      <c r="BW17" s="158"/>
      <c r="BX17" s="158"/>
      <c r="BY17" s="989"/>
      <c r="BZ17" s="158"/>
      <c r="CA17" s="1413"/>
      <c r="CB17" s="158"/>
      <c r="CC17" s="158"/>
      <c r="CD17" s="158"/>
      <c r="CE17" s="1039"/>
      <c r="CF17" s="93">
        <f t="shared" si="2"/>
        <v>10.5</v>
      </c>
      <c r="CG17" s="833" t="s">
        <v>532</v>
      </c>
      <c r="CL17" s="88"/>
    </row>
    <row r="18" spans="1:90" ht="15" x14ac:dyDescent="0.3">
      <c r="A18" s="219" t="s">
        <v>676</v>
      </c>
      <c r="B18" s="96">
        <v>3235</v>
      </c>
      <c r="C18" s="104" t="s">
        <v>677</v>
      </c>
      <c r="D18" s="134" t="s">
        <v>686</v>
      </c>
      <c r="E18" s="288"/>
      <c r="F18" s="288"/>
      <c r="G18" s="288"/>
      <c r="H18" s="288"/>
      <c r="I18" s="288"/>
      <c r="J18" s="288"/>
      <c r="K18" s="1046"/>
      <c r="L18" s="288"/>
      <c r="M18" s="288"/>
      <c r="N18" s="288"/>
      <c r="O18" s="288"/>
      <c r="P18" s="288"/>
      <c r="Q18" s="288"/>
      <c r="R18" s="1046"/>
      <c r="S18" s="109"/>
      <c r="T18" s="109"/>
      <c r="U18" s="109"/>
      <c r="V18" s="109"/>
      <c r="W18" s="109"/>
      <c r="X18" s="1046"/>
      <c r="Y18" s="158"/>
      <c r="Z18" s="158"/>
      <c r="AA18" s="158"/>
      <c r="AB18" s="158"/>
      <c r="AC18" s="158"/>
      <c r="AD18" s="158"/>
      <c r="AE18" s="1046"/>
      <c r="AF18" s="158"/>
      <c r="AG18" s="158"/>
      <c r="AH18" s="158"/>
      <c r="AI18" s="158"/>
      <c r="AJ18" s="158"/>
      <c r="AK18" s="158"/>
      <c r="AL18" s="1046"/>
      <c r="AM18" s="1380"/>
      <c r="AN18" s="1380">
        <v>3</v>
      </c>
      <c r="AO18" s="1380">
        <v>3</v>
      </c>
      <c r="AP18" s="1380"/>
      <c r="AQ18" s="1380"/>
      <c r="AR18" s="1380"/>
      <c r="AS18" s="1380"/>
      <c r="AT18" s="1380"/>
      <c r="AU18" s="1046">
        <f>SUM(AM18:AQ18)</f>
        <v>6</v>
      </c>
      <c r="AV18" s="1406"/>
      <c r="AW18" s="109"/>
      <c r="AX18" s="109"/>
      <c r="AY18" s="109"/>
      <c r="AZ18" s="109"/>
      <c r="BA18" s="989"/>
      <c r="BB18" s="288"/>
      <c r="BC18" s="288"/>
      <c r="BD18" s="288"/>
      <c r="BE18" s="288"/>
      <c r="BF18" s="288"/>
      <c r="BG18" s="989"/>
      <c r="BH18" s="288"/>
      <c r="BI18" s="288"/>
      <c r="BJ18" s="288"/>
      <c r="BK18" s="288"/>
      <c r="BL18" s="288"/>
      <c r="BM18" s="989"/>
      <c r="BN18" s="1035"/>
      <c r="BO18" s="1035"/>
      <c r="BP18" s="1035"/>
      <c r="BQ18" s="1035"/>
      <c r="BR18" s="1035"/>
      <c r="BS18" s="989"/>
      <c r="BT18" s="158"/>
      <c r="BU18" s="158"/>
      <c r="BV18" s="158"/>
      <c r="BW18" s="158"/>
      <c r="BX18" s="158"/>
      <c r="BY18" s="989"/>
      <c r="BZ18" s="158"/>
      <c r="CA18" s="1413"/>
      <c r="CB18" s="158"/>
      <c r="CC18" s="158"/>
      <c r="CD18" s="158"/>
      <c r="CE18" s="1039"/>
      <c r="CF18" s="93">
        <f t="shared" si="2"/>
        <v>6</v>
      </c>
      <c r="CG18" s="822" t="s">
        <v>532</v>
      </c>
      <c r="CL18" s="88"/>
    </row>
    <row r="19" spans="1:90" ht="15" x14ac:dyDescent="0.3">
      <c r="A19" s="44" t="s">
        <v>58</v>
      </c>
      <c r="B19" s="96">
        <v>2364</v>
      </c>
      <c r="C19" s="91" t="s">
        <v>27</v>
      </c>
      <c r="D19" s="91" t="s">
        <v>200</v>
      </c>
      <c r="E19" s="288"/>
      <c r="F19" s="288"/>
      <c r="G19" s="288"/>
      <c r="H19" s="288"/>
      <c r="I19" s="288"/>
      <c r="J19" s="288"/>
      <c r="K19" s="1046"/>
      <c r="L19" s="288"/>
      <c r="M19" s="288"/>
      <c r="N19" s="288"/>
      <c r="O19" s="288"/>
      <c r="P19" s="288"/>
      <c r="Q19" s="288"/>
      <c r="R19" s="1046"/>
      <c r="S19" s="109"/>
      <c r="T19" s="109"/>
      <c r="U19" s="109">
        <v>5</v>
      </c>
      <c r="V19" s="109"/>
      <c r="W19" s="109">
        <v>1</v>
      </c>
      <c r="X19" s="1046">
        <f>SUM(S19:W19)</f>
        <v>6</v>
      </c>
      <c r="Y19" s="158"/>
      <c r="Z19" s="158"/>
      <c r="AA19" s="158"/>
      <c r="AB19" s="158"/>
      <c r="AC19" s="158"/>
      <c r="AD19" s="158"/>
      <c r="AE19" s="1046"/>
      <c r="AF19" s="158"/>
      <c r="AG19" s="158"/>
      <c r="AH19" s="158"/>
      <c r="AI19" s="158"/>
      <c r="AJ19" s="158"/>
      <c r="AK19" s="158"/>
      <c r="AL19" s="1046"/>
      <c r="AM19" s="1380"/>
      <c r="AN19" s="1380"/>
      <c r="AO19" s="1380"/>
      <c r="AP19" s="1380"/>
      <c r="AQ19" s="1380"/>
      <c r="AR19" s="1380"/>
      <c r="AS19" s="1380"/>
      <c r="AT19" s="1380"/>
      <c r="AU19" s="1046"/>
      <c r="AV19" s="1406"/>
      <c r="AW19" s="109"/>
      <c r="AX19" s="109"/>
      <c r="AY19" s="109"/>
      <c r="AZ19" s="109"/>
      <c r="BA19" s="989"/>
      <c r="BB19" s="288"/>
      <c r="BC19" s="288"/>
      <c r="BD19" s="288"/>
      <c r="BE19" s="288"/>
      <c r="BF19" s="288"/>
      <c r="BG19" s="989"/>
      <c r="BH19" s="288"/>
      <c r="BI19" s="288"/>
      <c r="BJ19" s="288"/>
      <c r="BK19" s="288"/>
      <c r="BL19" s="288"/>
      <c r="BM19" s="989"/>
      <c r="BN19" s="1035"/>
      <c r="BO19" s="1035"/>
      <c r="BP19" s="1035"/>
      <c r="BQ19" s="1035"/>
      <c r="BR19" s="1035"/>
      <c r="BS19" s="989"/>
      <c r="BT19" s="158"/>
      <c r="BU19" s="158"/>
      <c r="BV19" s="158"/>
      <c r="BW19" s="158"/>
      <c r="BX19" s="158"/>
      <c r="BY19" s="989"/>
      <c r="BZ19" s="158"/>
      <c r="CA19" s="1413"/>
      <c r="CB19" s="158"/>
      <c r="CC19" s="158"/>
      <c r="CD19" s="158"/>
      <c r="CE19" s="1039"/>
      <c r="CF19" s="93">
        <f t="shared" si="2"/>
        <v>6</v>
      </c>
      <c r="CG19" s="833"/>
      <c r="CH19" s="88" t="s">
        <v>772</v>
      </c>
      <c r="CL19" s="88"/>
    </row>
    <row r="20" spans="1:90" x14ac:dyDescent="0.2">
      <c r="A20" s="44" t="s">
        <v>470</v>
      </c>
      <c r="B20" s="252">
        <v>4129</v>
      </c>
      <c r="C20" s="1404" t="s">
        <v>368</v>
      </c>
      <c r="D20" s="44" t="s">
        <v>733</v>
      </c>
      <c r="E20" s="288"/>
      <c r="F20" s="288"/>
      <c r="G20" s="288"/>
      <c r="H20" s="288"/>
      <c r="I20" s="288"/>
      <c r="J20" s="288"/>
      <c r="K20" s="1046"/>
      <c r="L20" s="288"/>
      <c r="M20" s="288"/>
      <c r="N20" s="288"/>
      <c r="O20" s="288"/>
      <c r="P20" s="288"/>
      <c r="Q20" s="288"/>
      <c r="R20" s="1046"/>
      <c r="S20" s="109"/>
      <c r="T20" s="109"/>
      <c r="U20" s="109"/>
      <c r="V20" s="109"/>
      <c r="W20" s="109"/>
      <c r="X20" s="1046"/>
      <c r="Y20" s="158"/>
      <c r="Z20" s="158"/>
      <c r="AA20" s="158"/>
      <c r="AB20" s="158"/>
      <c r="AC20" s="158"/>
      <c r="AD20" s="158"/>
      <c r="AE20" s="1046"/>
      <c r="AF20" s="158"/>
      <c r="AG20" s="158"/>
      <c r="AH20" s="158"/>
      <c r="AI20" s="158"/>
      <c r="AJ20" s="158"/>
      <c r="AK20" s="158"/>
      <c r="AL20" s="1046"/>
      <c r="AM20" s="1380"/>
      <c r="AN20" s="1380"/>
      <c r="AO20" s="1380"/>
      <c r="AP20" s="1380"/>
      <c r="AQ20" s="1380"/>
      <c r="AR20" s="1380"/>
      <c r="AS20" s="1380"/>
      <c r="AT20" s="1380"/>
      <c r="AU20" s="1046"/>
      <c r="AV20" s="1406"/>
      <c r="AW20" s="109">
        <v>4</v>
      </c>
      <c r="AX20" s="109">
        <v>7</v>
      </c>
      <c r="AY20" s="109">
        <v>5</v>
      </c>
      <c r="AZ20" s="109">
        <v>4</v>
      </c>
      <c r="BA20" s="989">
        <f>SUM(AV20:AZ20)</f>
        <v>20</v>
      </c>
      <c r="BB20" s="288"/>
      <c r="BC20" s="288"/>
      <c r="BD20" s="288"/>
      <c r="BE20" s="288"/>
      <c r="BF20" s="288"/>
      <c r="BG20" s="989"/>
      <c r="BH20" s="288"/>
      <c r="BI20" s="288"/>
      <c r="BJ20" s="288"/>
      <c r="BK20" s="288"/>
      <c r="BL20" s="288"/>
      <c r="BM20" s="989"/>
      <c r="BN20" s="1035">
        <v>4</v>
      </c>
      <c r="BO20" s="1035"/>
      <c r="BP20" s="1035"/>
      <c r="BQ20" s="1035">
        <v>1</v>
      </c>
      <c r="BR20" s="1035">
        <v>0.5</v>
      </c>
      <c r="BS20" s="989">
        <f>SUM(BN20:BR20)</f>
        <v>5.5</v>
      </c>
      <c r="BT20" s="158">
        <v>5</v>
      </c>
      <c r="BU20" s="158">
        <v>1</v>
      </c>
      <c r="BV20" s="158">
        <v>5</v>
      </c>
      <c r="BW20" s="158">
        <v>4</v>
      </c>
      <c r="BX20" s="158"/>
      <c r="BY20" s="989">
        <f>SUM(BT20:BX20)</f>
        <v>15</v>
      </c>
      <c r="BZ20" s="158">
        <v>2</v>
      </c>
      <c r="CA20" s="1413">
        <v>1</v>
      </c>
      <c r="CB20" s="158">
        <v>3</v>
      </c>
      <c r="CC20" s="158">
        <v>3</v>
      </c>
      <c r="CD20" s="158"/>
      <c r="CE20" s="1039">
        <f>SUM(BZ20:CD20)</f>
        <v>9</v>
      </c>
      <c r="CF20" s="93">
        <f t="shared" si="2"/>
        <v>49.5</v>
      </c>
      <c r="CG20" s="833">
        <v>6</v>
      </c>
    </row>
    <row r="21" spans="1:90" x14ac:dyDescent="0.2">
      <c r="A21" s="44" t="s">
        <v>463</v>
      </c>
      <c r="B21" s="211">
        <v>4043</v>
      </c>
      <c r="C21" s="134" t="s">
        <v>270</v>
      </c>
      <c r="D21" s="134" t="s">
        <v>464</v>
      </c>
      <c r="E21" s="288"/>
      <c r="F21" s="288"/>
      <c r="G21" s="288"/>
      <c r="H21" s="288"/>
      <c r="I21" s="288"/>
      <c r="J21" s="288"/>
      <c r="K21" s="1046"/>
      <c r="L21" s="288"/>
      <c r="M21" s="288"/>
      <c r="N21" s="288"/>
      <c r="O21" s="288"/>
      <c r="P21" s="288"/>
      <c r="Q21" s="288"/>
      <c r="R21" s="1046"/>
      <c r="S21" s="109"/>
      <c r="T21" s="109"/>
      <c r="U21" s="109"/>
      <c r="V21" s="109"/>
      <c r="W21" s="109">
        <v>5</v>
      </c>
      <c r="X21" s="1046">
        <f>SUM(S21:W21)</f>
        <v>5</v>
      </c>
      <c r="Y21" s="158"/>
      <c r="Z21" s="158"/>
      <c r="AA21" s="158"/>
      <c r="AB21" s="158"/>
      <c r="AC21" s="158"/>
      <c r="AD21" s="158"/>
      <c r="AE21" s="1046"/>
      <c r="AF21" s="158"/>
      <c r="AG21" s="158"/>
      <c r="AH21" s="158"/>
      <c r="AI21" s="158"/>
      <c r="AJ21" s="158"/>
      <c r="AK21" s="158"/>
      <c r="AL21" s="1046"/>
      <c r="AM21" s="1380"/>
      <c r="AN21" s="1380"/>
      <c r="AO21" s="1380"/>
      <c r="AP21" s="1380"/>
      <c r="AQ21" s="1380"/>
      <c r="AR21" s="1380"/>
      <c r="AS21" s="1380"/>
      <c r="AT21" s="1380"/>
      <c r="AU21" s="1046"/>
      <c r="AV21" s="1406"/>
      <c r="AW21" s="109"/>
      <c r="AX21" s="109"/>
      <c r="AY21" s="109"/>
      <c r="AZ21" s="109"/>
      <c r="BA21" s="989"/>
      <c r="BB21" s="288"/>
      <c r="BC21" s="288"/>
      <c r="BD21" s="288"/>
      <c r="BE21" s="288"/>
      <c r="BF21" s="288"/>
      <c r="BG21" s="989"/>
      <c r="BH21" s="288"/>
      <c r="BI21" s="288"/>
      <c r="BJ21" s="288"/>
      <c r="BK21" s="288"/>
      <c r="BL21" s="288"/>
      <c r="BM21" s="989"/>
      <c r="BN21" s="1035"/>
      <c r="BO21" s="1035"/>
      <c r="BP21" s="1035"/>
      <c r="BQ21" s="1035"/>
      <c r="BR21" s="1035"/>
      <c r="BS21" s="989"/>
      <c r="BT21" s="158"/>
      <c r="BU21" s="158"/>
      <c r="BV21" s="158"/>
      <c r="BW21" s="158"/>
      <c r="BX21" s="158"/>
      <c r="BY21" s="989"/>
      <c r="BZ21" s="158"/>
      <c r="CA21" s="1413"/>
      <c r="CB21" s="158"/>
      <c r="CC21" s="158"/>
      <c r="CD21" s="158"/>
      <c r="CE21" s="1039"/>
      <c r="CF21" s="93">
        <f t="shared" si="2"/>
        <v>5</v>
      </c>
      <c r="CG21" s="833"/>
      <c r="CH21" s="88" t="s">
        <v>772</v>
      </c>
    </row>
    <row r="22" spans="1:90" x14ac:dyDescent="0.2">
      <c r="A22" s="44" t="s">
        <v>567</v>
      </c>
      <c r="B22" s="211">
        <v>2756</v>
      </c>
      <c r="C22" s="134" t="s">
        <v>247</v>
      </c>
      <c r="D22" s="134" t="s">
        <v>248</v>
      </c>
      <c r="E22" s="288"/>
      <c r="F22" s="288"/>
      <c r="G22" s="288"/>
      <c r="H22" s="288"/>
      <c r="I22" s="288"/>
      <c r="J22" s="288"/>
      <c r="K22" s="1046"/>
      <c r="L22" s="288"/>
      <c r="M22" s="288"/>
      <c r="N22" s="288"/>
      <c r="O22" s="288"/>
      <c r="P22" s="288"/>
      <c r="Q22" s="288"/>
      <c r="R22" s="1046"/>
      <c r="S22" s="109"/>
      <c r="T22" s="109"/>
      <c r="U22" s="109"/>
      <c r="V22" s="109"/>
      <c r="W22" s="109"/>
      <c r="X22" s="1046"/>
      <c r="Y22" s="158"/>
      <c r="Z22" s="158"/>
      <c r="AA22" s="158"/>
      <c r="AB22" s="158"/>
      <c r="AC22" s="158"/>
      <c r="AD22" s="158"/>
      <c r="AE22" s="1046"/>
      <c r="AF22" s="158"/>
      <c r="AG22" s="158"/>
      <c r="AH22" s="158"/>
      <c r="AI22" s="158"/>
      <c r="AJ22" s="158"/>
      <c r="AK22" s="158"/>
      <c r="AL22" s="1046"/>
      <c r="AM22" s="1380"/>
      <c r="AN22" s="1380"/>
      <c r="AO22" s="1380"/>
      <c r="AP22" s="1380"/>
      <c r="AQ22" s="1380"/>
      <c r="AR22" s="1380">
        <v>3</v>
      </c>
      <c r="AS22" s="1380">
        <v>3</v>
      </c>
      <c r="AT22" s="1380"/>
      <c r="AU22" s="1046">
        <f>SUM(AM22:AS22)</f>
        <v>6</v>
      </c>
      <c r="AV22" s="1406"/>
      <c r="AW22" s="109"/>
      <c r="AX22" s="109"/>
      <c r="AY22" s="109"/>
      <c r="AZ22" s="109"/>
      <c r="BA22" s="989"/>
      <c r="BB22" s="288"/>
      <c r="BC22" s="288"/>
      <c r="BD22" s="288"/>
      <c r="BE22" s="288"/>
      <c r="BF22" s="288"/>
      <c r="BG22" s="989"/>
      <c r="BH22" s="288"/>
      <c r="BI22" s="288"/>
      <c r="BJ22" s="288"/>
      <c r="BK22" s="288"/>
      <c r="BL22" s="288"/>
      <c r="BM22" s="989"/>
      <c r="BN22" s="1035"/>
      <c r="BO22" s="1035"/>
      <c r="BP22" s="1035"/>
      <c r="BQ22" s="1035"/>
      <c r="BR22" s="1035"/>
      <c r="BS22" s="989"/>
      <c r="BT22" s="158"/>
      <c r="BU22" s="158"/>
      <c r="BV22" s="158"/>
      <c r="BW22" s="158"/>
      <c r="BX22" s="158"/>
      <c r="BY22" s="989"/>
      <c r="BZ22" s="158"/>
      <c r="CA22" s="1413"/>
      <c r="CB22" s="158"/>
      <c r="CC22" s="158"/>
      <c r="CD22" s="158"/>
      <c r="CE22" s="1039"/>
      <c r="CF22" s="93">
        <f t="shared" si="2"/>
        <v>6</v>
      </c>
      <c r="CG22" s="822" t="s">
        <v>532</v>
      </c>
    </row>
    <row r="23" spans="1:90" x14ac:dyDescent="0.2">
      <c r="A23" s="44" t="s">
        <v>664</v>
      </c>
      <c r="B23" s="252">
        <v>3227</v>
      </c>
      <c r="C23" s="44" t="s">
        <v>334</v>
      </c>
      <c r="D23" s="44" t="s">
        <v>335</v>
      </c>
      <c r="E23" s="288"/>
      <c r="F23" s="288"/>
      <c r="G23" s="288"/>
      <c r="H23" s="288"/>
      <c r="I23" s="288"/>
      <c r="J23" s="288"/>
      <c r="K23" s="1046"/>
      <c r="L23" s="288"/>
      <c r="M23" s="288"/>
      <c r="N23" s="288"/>
      <c r="O23" s="288"/>
      <c r="P23" s="288"/>
      <c r="Q23" s="288"/>
      <c r="R23" s="1046"/>
      <c r="S23" s="109"/>
      <c r="T23" s="109">
        <v>5</v>
      </c>
      <c r="U23" s="109">
        <v>3</v>
      </c>
      <c r="V23" s="109">
        <v>5</v>
      </c>
      <c r="W23" s="109"/>
      <c r="X23" s="1046">
        <f>SUM(S23:W23)</f>
        <v>13</v>
      </c>
      <c r="Y23" s="158"/>
      <c r="Z23" s="158"/>
      <c r="AA23" s="158"/>
      <c r="AB23" s="158"/>
      <c r="AC23" s="158"/>
      <c r="AD23" s="158"/>
      <c r="AE23" s="1046"/>
      <c r="AF23" s="158"/>
      <c r="AG23" s="158"/>
      <c r="AH23" s="158"/>
      <c r="AI23" s="158"/>
      <c r="AJ23" s="158"/>
      <c r="AK23" s="158"/>
      <c r="AL23" s="1046"/>
      <c r="AM23" s="1380">
        <v>5</v>
      </c>
      <c r="AN23" s="1380">
        <v>4</v>
      </c>
      <c r="AO23" s="1380">
        <v>7</v>
      </c>
      <c r="AP23" s="1380">
        <v>1</v>
      </c>
      <c r="AQ23" s="1380"/>
      <c r="AR23" s="1380">
        <v>2</v>
      </c>
      <c r="AS23" s="1380">
        <v>2</v>
      </c>
      <c r="AT23" s="1380"/>
      <c r="AU23" s="1046">
        <f>SUM(AM23:AS23)</f>
        <v>21</v>
      </c>
      <c r="AV23" s="1406"/>
      <c r="AW23" s="109">
        <v>5</v>
      </c>
      <c r="AX23" s="109">
        <v>6</v>
      </c>
      <c r="AY23" s="109">
        <v>7</v>
      </c>
      <c r="AZ23" s="109">
        <v>5</v>
      </c>
      <c r="BA23" s="989">
        <f>SUM(AV23:AZ23)</f>
        <v>23</v>
      </c>
      <c r="BB23" s="288">
        <v>4</v>
      </c>
      <c r="BC23" s="288">
        <v>4</v>
      </c>
      <c r="BD23" s="288">
        <v>7</v>
      </c>
      <c r="BE23" s="288">
        <v>2</v>
      </c>
      <c r="BF23" s="288"/>
      <c r="BG23" s="989"/>
      <c r="BH23" s="288">
        <v>4</v>
      </c>
      <c r="BI23" s="288">
        <v>2</v>
      </c>
      <c r="BJ23" s="288">
        <v>5</v>
      </c>
      <c r="BK23" s="288">
        <v>2</v>
      </c>
      <c r="BL23" s="288"/>
      <c r="BM23" s="989">
        <f>SUM(BH23:BL23)</f>
        <v>13</v>
      </c>
      <c r="BN23" s="1035"/>
      <c r="BO23" s="1035"/>
      <c r="BP23" s="1035"/>
      <c r="BQ23" s="1035"/>
      <c r="BR23" s="1035"/>
      <c r="BS23" s="989"/>
      <c r="BT23" s="158">
        <v>2</v>
      </c>
      <c r="BU23" s="158">
        <v>4</v>
      </c>
      <c r="BV23" s="158">
        <v>2</v>
      </c>
      <c r="BW23" s="158">
        <v>6</v>
      </c>
      <c r="BX23" s="158"/>
      <c r="BY23" s="989">
        <f>SUM(BT23:BX23)</f>
        <v>14</v>
      </c>
      <c r="BZ23" s="158">
        <v>3</v>
      </c>
      <c r="CA23" s="1413">
        <v>4</v>
      </c>
      <c r="CB23" s="158">
        <v>2</v>
      </c>
      <c r="CC23" s="158">
        <v>7</v>
      </c>
      <c r="CD23" s="158"/>
      <c r="CE23" s="1039">
        <f>SUM(BZ23:CD23)</f>
        <v>16</v>
      </c>
      <c r="CF23" s="93">
        <f t="shared" si="2"/>
        <v>100</v>
      </c>
      <c r="CG23" s="833">
        <v>3</v>
      </c>
    </row>
    <row r="24" spans="1:90" x14ac:dyDescent="0.2">
      <c r="A24" s="44" t="s">
        <v>739</v>
      </c>
      <c r="B24" s="252">
        <v>3166</v>
      </c>
      <c r="C24" s="1404" t="s">
        <v>740</v>
      </c>
      <c r="D24" s="44" t="s">
        <v>741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8"/>
      <c r="BC24" s="288"/>
      <c r="BD24" s="288">
        <v>3</v>
      </c>
      <c r="BE24" s="288"/>
      <c r="BF24" s="288"/>
      <c r="BG24" s="1039">
        <f>SUM(BB24:BF24)</f>
        <v>3</v>
      </c>
      <c r="BH24" s="288"/>
      <c r="BI24" s="288"/>
      <c r="BJ24" s="288">
        <v>2</v>
      </c>
      <c r="BK24" s="288"/>
      <c r="BL24" s="288"/>
      <c r="BM24" s="1039">
        <f>SUM(BH24:BL24)</f>
        <v>2</v>
      </c>
      <c r="BN24" s="28"/>
      <c r="BO24" s="28"/>
      <c r="BP24" s="28">
        <v>2</v>
      </c>
      <c r="BQ24" s="28"/>
      <c r="BR24" s="28">
        <v>4</v>
      </c>
      <c r="BS24" s="1039">
        <f>SUM(BN24:BR24)</f>
        <v>6</v>
      </c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93">
        <f t="shared" si="2"/>
        <v>11</v>
      </c>
      <c r="CG24" s="833">
        <v>7</v>
      </c>
    </row>
  </sheetData>
  <sortState xmlns:xlrd2="http://schemas.microsoft.com/office/spreadsheetml/2017/richdata2" ref="CM10:CM19">
    <sortCondition descending="1" ref="CM10:CM19"/>
  </sortState>
  <mergeCells count="9">
    <mergeCell ref="BH6:BM6"/>
    <mergeCell ref="BN6:BS6"/>
    <mergeCell ref="N1:T1"/>
    <mergeCell ref="E6:K6"/>
    <mergeCell ref="L6:R6"/>
    <mergeCell ref="S6:X6"/>
    <mergeCell ref="AW6:BA6"/>
    <mergeCell ref="BB6:BG6"/>
    <mergeCell ref="AM6:AU6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U31"/>
  <sheetViews>
    <sheetView topLeftCell="A4" zoomScale="90" zoomScaleNormal="90" workbookViewId="0">
      <pane xSplit="1" topLeftCell="B1" activePane="topRight" state="frozen"/>
      <selection activeCell="BS17" sqref="BS17"/>
      <selection pane="topRight" activeCell="D21" sqref="D21"/>
    </sheetView>
  </sheetViews>
  <sheetFormatPr defaultColWidth="9.140625" defaultRowHeight="15" x14ac:dyDescent="0.3"/>
  <cols>
    <col min="1" max="1" width="35.140625" style="50" bestFit="1" customWidth="1"/>
    <col min="2" max="2" width="8.5703125" style="50" customWidth="1"/>
    <col min="3" max="3" width="23.28515625" style="50" customWidth="1"/>
    <col min="4" max="4" width="24.42578125" style="50" customWidth="1"/>
    <col min="5" max="5" width="4.140625" style="50" customWidth="1"/>
    <col min="6" max="105" width="5.7109375" style="50" customWidth="1"/>
    <col min="106" max="123" width="5.42578125" style="50" customWidth="1"/>
    <col min="124" max="124" width="10.140625" style="50" customWidth="1"/>
    <col min="125" max="125" width="6.7109375" style="50" customWidth="1"/>
    <col min="126" max="16384" width="9.140625" style="50"/>
  </cols>
  <sheetData>
    <row r="1" spans="1:125" ht="25.5" x14ac:dyDescent="0.45">
      <c r="A1" s="349" t="s">
        <v>625</v>
      </c>
      <c r="B1" s="137"/>
      <c r="C1" s="137"/>
      <c r="D1" s="137"/>
      <c r="E1" s="137"/>
      <c r="F1" s="137"/>
      <c r="G1" s="137"/>
      <c r="H1" s="137"/>
      <c r="Z1" s="1513"/>
      <c r="AA1" s="1513"/>
      <c r="AB1" s="1513"/>
      <c r="AC1" s="1513"/>
      <c r="AD1" s="1513"/>
      <c r="AE1" s="1513"/>
      <c r="AF1" s="1513"/>
    </row>
    <row r="2" spans="1:125" ht="21" x14ac:dyDescent="0.35">
      <c r="A2" s="352" t="s">
        <v>49</v>
      </c>
      <c r="B2" s="139"/>
      <c r="C2" s="139"/>
      <c r="D2" s="139"/>
      <c r="E2" s="139"/>
      <c r="AC2" s="49"/>
      <c r="AD2" s="49"/>
    </row>
    <row r="3" spans="1:125" x14ac:dyDescent="0.3">
      <c r="A3" s="52"/>
      <c r="B3" s="52"/>
      <c r="C3" s="52"/>
      <c r="D3" s="52"/>
      <c r="E3" s="52"/>
      <c r="F3" s="1515" t="s">
        <v>257</v>
      </c>
      <c r="G3" s="1536"/>
      <c r="H3" s="1536"/>
      <c r="I3" s="1536"/>
      <c r="J3" s="1536"/>
      <c r="K3" s="1536"/>
      <c r="L3" s="1536"/>
      <c r="M3" s="1536"/>
      <c r="N3" s="1516"/>
      <c r="O3" s="696"/>
      <c r="P3" s="1519" t="s">
        <v>257</v>
      </c>
      <c r="Q3" s="1538"/>
      <c r="R3" s="1538"/>
      <c r="S3" s="1538"/>
      <c r="T3" s="1538"/>
      <c r="U3" s="1538"/>
      <c r="V3" s="1538"/>
      <c r="W3" s="1538"/>
      <c r="X3" s="1687"/>
      <c r="Y3" s="580"/>
      <c r="Z3" s="1532" t="s">
        <v>1</v>
      </c>
      <c r="AA3" s="1533"/>
      <c r="AB3" s="1533"/>
      <c r="AC3" s="1533"/>
      <c r="AD3" s="1533"/>
      <c r="AE3" s="1533"/>
      <c r="AF3" s="1533"/>
      <c r="AG3" s="1533"/>
      <c r="AH3" s="971"/>
      <c r="AI3" s="1555" t="s">
        <v>225</v>
      </c>
      <c r="AJ3" s="1556"/>
      <c r="AK3" s="1556"/>
      <c r="AL3" s="1556"/>
      <c r="AM3" s="1556"/>
      <c r="AN3" s="1556"/>
      <c r="AO3" s="1556"/>
      <c r="AP3" s="1557"/>
      <c r="AQ3" s="883"/>
      <c r="AR3" s="1558" t="s">
        <v>225</v>
      </c>
      <c r="AS3" s="1559"/>
      <c r="AT3" s="1559"/>
      <c r="AU3" s="1559"/>
      <c r="AV3" s="1559"/>
      <c r="AW3" s="1559"/>
      <c r="AX3" s="1559"/>
      <c r="AY3" s="1560"/>
      <c r="AZ3" s="885"/>
      <c r="BA3" s="1712" t="s">
        <v>577</v>
      </c>
      <c r="BB3" s="1712"/>
      <c r="BC3" s="1712"/>
      <c r="BD3" s="1712"/>
      <c r="BE3" s="1712"/>
      <c r="BF3" s="1712"/>
      <c r="BG3" s="1712"/>
      <c r="BH3" s="1712"/>
      <c r="BI3" s="1712"/>
      <c r="BJ3" s="1712"/>
      <c r="BK3" s="1712"/>
      <c r="BL3" s="1334"/>
      <c r="BM3" s="1334"/>
      <c r="BN3" s="1609" t="s">
        <v>224</v>
      </c>
      <c r="BO3" s="1609"/>
      <c r="BP3" s="1609"/>
      <c r="BQ3" s="1609"/>
      <c r="BR3" s="1609"/>
      <c r="BS3" s="1609"/>
      <c r="BT3" s="1609"/>
      <c r="BU3" s="1609"/>
      <c r="BV3" s="1609"/>
      <c r="BW3" s="1610"/>
      <c r="BX3" s="1542" t="s">
        <v>2</v>
      </c>
      <c r="BY3" s="1543"/>
      <c r="BZ3" s="1543"/>
      <c r="CA3" s="1543"/>
      <c r="CB3" s="1543"/>
      <c r="CC3" s="1543"/>
      <c r="CD3" s="1543"/>
      <c r="CE3" s="1543"/>
      <c r="CF3" s="1543"/>
      <c r="CG3" s="1328"/>
      <c r="CH3" s="1548" t="s">
        <v>257</v>
      </c>
      <c r="CI3" s="1548"/>
      <c r="CJ3" s="1548"/>
      <c r="CK3" s="1548"/>
      <c r="CL3" s="1548"/>
      <c r="CM3" s="1548"/>
      <c r="CN3" s="1548"/>
      <c r="CO3" s="1548"/>
      <c r="CP3" s="1548"/>
      <c r="CQ3" s="1548"/>
      <c r="CR3" s="697"/>
      <c r="CS3" s="1548" t="s">
        <v>259</v>
      </c>
      <c r="CT3" s="1548"/>
      <c r="CU3" s="1548"/>
      <c r="CV3" s="1548"/>
      <c r="CW3" s="1548"/>
      <c r="CX3" s="1548"/>
      <c r="CY3" s="1548"/>
      <c r="CZ3" s="1548"/>
      <c r="DA3" s="1548"/>
      <c r="DB3" s="1549"/>
      <c r="DC3" s="1555" t="s">
        <v>225</v>
      </c>
      <c r="DD3" s="1556"/>
      <c r="DE3" s="1556"/>
      <c r="DF3" s="1556"/>
      <c r="DG3" s="1556"/>
      <c r="DH3" s="1556"/>
      <c r="DI3" s="1556"/>
      <c r="DJ3" s="1556"/>
      <c r="DK3" s="1557"/>
      <c r="DL3" s="1558" t="s">
        <v>225</v>
      </c>
      <c r="DM3" s="1559"/>
      <c r="DN3" s="1559"/>
      <c r="DO3" s="1559"/>
      <c r="DP3" s="1559"/>
      <c r="DQ3" s="1559"/>
      <c r="DR3" s="1560"/>
      <c r="DS3" s="922"/>
    </row>
    <row r="4" spans="1:125" ht="183" customHeight="1" x14ac:dyDescent="0.35">
      <c r="A4" s="52" t="s">
        <v>16</v>
      </c>
      <c r="B4" s="52" t="s">
        <v>17</v>
      </c>
      <c r="C4" s="52" t="s">
        <v>18</v>
      </c>
      <c r="D4" s="52" t="s">
        <v>146</v>
      </c>
      <c r="E4" s="52"/>
      <c r="F4" s="377" t="s">
        <v>80</v>
      </c>
      <c r="G4" s="377" t="s">
        <v>57</v>
      </c>
      <c r="H4" s="377" t="s">
        <v>206</v>
      </c>
      <c r="I4" s="377" t="s">
        <v>82</v>
      </c>
      <c r="J4" s="377" t="s">
        <v>198</v>
      </c>
      <c r="K4" s="377" t="s">
        <v>39</v>
      </c>
      <c r="L4" s="377" t="s">
        <v>295</v>
      </c>
      <c r="M4" s="377" t="s">
        <v>294</v>
      </c>
      <c r="N4" s="377" t="s">
        <v>63</v>
      </c>
      <c r="O4" s="866" t="s">
        <v>426</v>
      </c>
      <c r="P4" s="584" t="s">
        <v>80</v>
      </c>
      <c r="Q4" s="585" t="s">
        <v>57</v>
      </c>
      <c r="R4" s="585" t="s">
        <v>206</v>
      </c>
      <c r="S4" s="585" t="s">
        <v>82</v>
      </c>
      <c r="T4" s="585" t="s">
        <v>198</v>
      </c>
      <c r="U4" s="585" t="s">
        <v>39</v>
      </c>
      <c r="V4" s="585" t="s">
        <v>295</v>
      </c>
      <c r="W4" s="585" t="s">
        <v>294</v>
      </c>
      <c r="X4" s="585" t="s">
        <v>63</v>
      </c>
      <c r="Y4" s="1020" t="s">
        <v>426</v>
      </c>
      <c r="Z4" s="107" t="s">
        <v>82</v>
      </c>
      <c r="AA4" s="107" t="s">
        <v>77</v>
      </c>
      <c r="AB4" s="107" t="s">
        <v>176</v>
      </c>
      <c r="AC4" s="107" t="s">
        <v>63</v>
      </c>
      <c r="AD4" s="107" t="s">
        <v>99</v>
      </c>
      <c r="AE4" s="107" t="s">
        <v>206</v>
      </c>
      <c r="AF4" s="107" t="s">
        <v>57</v>
      </c>
      <c r="AG4" s="107" t="s">
        <v>39</v>
      </c>
      <c r="AH4" s="986" t="s">
        <v>304</v>
      </c>
      <c r="AI4" s="113" t="s">
        <v>99</v>
      </c>
      <c r="AJ4" s="113" t="s">
        <v>57</v>
      </c>
      <c r="AK4" s="113" t="s">
        <v>294</v>
      </c>
      <c r="AL4" s="113" t="s">
        <v>295</v>
      </c>
      <c r="AM4" s="113" t="s">
        <v>63</v>
      </c>
      <c r="AN4" s="113" t="s">
        <v>82</v>
      </c>
      <c r="AO4" s="113" t="s">
        <v>133</v>
      </c>
      <c r="AP4" s="113" t="s">
        <v>39</v>
      </c>
      <c r="AQ4" s="886" t="s">
        <v>426</v>
      </c>
      <c r="AR4" s="586" t="s">
        <v>99</v>
      </c>
      <c r="AS4" s="587" t="s">
        <v>57</v>
      </c>
      <c r="AT4" s="587" t="s">
        <v>294</v>
      </c>
      <c r="AU4" s="587" t="s">
        <v>295</v>
      </c>
      <c r="AV4" s="587" t="s">
        <v>63</v>
      </c>
      <c r="AW4" s="587" t="s">
        <v>82</v>
      </c>
      <c r="AX4" s="587" t="s">
        <v>133</v>
      </c>
      <c r="AY4" s="587" t="s">
        <v>39</v>
      </c>
      <c r="AZ4" s="886" t="s">
        <v>426</v>
      </c>
      <c r="BA4" s="1337" t="s">
        <v>63</v>
      </c>
      <c r="BB4" s="1337" t="s">
        <v>705</v>
      </c>
      <c r="BC4" s="1337" t="s">
        <v>706</v>
      </c>
      <c r="BD4" s="1337" t="s">
        <v>707</v>
      </c>
      <c r="BE4" s="1337" t="s">
        <v>708</v>
      </c>
      <c r="BF4" s="1337" t="s">
        <v>178</v>
      </c>
      <c r="BG4" s="1337" t="s">
        <v>133</v>
      </c>
      <c r="BH4" s="1337" t="s">
        <v>294</v>
      </c>
      <c r="BI4" s="1337" t="s">
        <v>295</v>
      </c>
      <c r="BJ4" s="1337" t="s">
        <v>80</v>
      </c>
      <c r="BK4" s="1337" t="s">
        <v>57</v>
      </c>
      <c r="BL4" s="1337" t="s">
        <v>718</v>
      </c>
      <c r="BM4" s="886"/>
      <c r="BN4" s="106" t="s">
        <v>63</v>
      </c>
      <c r="BO4" s="106" t="s">
        <v>39</v>
      </c>
      <c r="BP4" s="106" t="s">
        <v>295</v>
      </c>
      <c r="BQ4" s="106" t="s">
        <v>198</v>
      </c>
      <c r="BR4" s="106" t="s">
        <v>82</v>
      </c>
      <c r="BS4" s="106" t="s">
        <v>57</v>
      </c>
      <c r="BT4" s="106" t="s">
        <v>99</v>
      </c>
      <c r="BU4" s="106" t="s">
        <v>206</v>
      </c>
      <c r="BV4" s="106" t="s">
        <v>294</v>
      </c>
      <c r="BW4" s="709" t="s">
        <v>304</v>
      </c>
      <c r="BX4" s="1330" t="s">
        <v>63</v>
      </c>
      <c r="BY4" s="1330" t="s">
        <v>39</v>
      </c>
      <c r="BZ4" s="1330" t="s">
        <v>295</v>
      </c>
      <c r="CA4" s="1330" t="s">
        <v>198</v>
      </c>
      <c r="CB4" s="1330" t="s">
        <v>82</v>
      </c>
      <c r="CC4" s="1330" t="s">
        <v>57</v>
      </c>
      <c r="CD4" s="1330" t="s">
        <v>99</v>
      </c>
      <c r="CE4" s="1330" t="s">
        <v>206</v>
      </c>
      <c r="CF4" s="1330" t="s">
        <v>294</v>
      </c>
      <c r="CG4" s="709" t="s">
        <v>304</v>
      </c>
      <c r="CH4" s="375" t="s">
        <v>80</v>
      </c>
      <c r="CI4" s="444" t="s">
        <v>57</v>
      </c>
      <c r="CJ4" s="444" t="s">
        <v>206</v>
      </c>
      <c r="CK4" s="444" t="s">
        <v>82</v>
      </c>
      <c r="CL4" s="444" t="s">
        <v>198</v>
      </c>
      <c r="CM4" s="444" t="s">
        <v>39</v>
      </c>
      <c r="CN4" s="444" t="s">
        <v>295</v>
      </c>
      <c r="CO4" s="444" t="s">
        <v>294</v>
      </c>
      <c r="CP4" s="444" t="s">
        <v>176</v>
      </c>
      <c r="CQ4" s="444" t="s">
        <v>63</v>
      </c>
      <c r="CR4" s="709" t="s">
        <v>304</v>
      </c>
      <c r="CS4" s="375" t="s">
        <v>80</v>
      </c>
      <c r="CT4" s="444" t="s">
        <v>57</v>
      </c>
      <c r="CU4" s="444" t="s">
        <v>206</v>
      </c>
      <c r="CV4" s="444" t="s">
        <v>82</v>
      </c>
      <c r="CW4" s="444" t="s">
        <v>198</v>
      </c>
      <c r="CX4" s="444" t="s">
        <v>39</v>
      </c>
      <c r="CY4" s="444" t="s">
        <v>295</v>
      </c>
      <c r="CZ4" s="444" t="s">
        <v>294</v>
      </c>
      <c r="DA4" s="444" t="s">
        <v>176</v>
      </c>
      <c r="DB4" s="444" t="s">
        <v>63</v>
      </c>
      <c r="DC4" s="709" t="s">
        <v>304</v>
      </c>
      <c r="DD4" s="118" t="s">
        <v>82</v>
      </c>
      <c r="DE4" s="783" t="s">
        <v>294</v>
      </c>
      <c r="DF4" s="783" t="s">
        <v>295</v>
      </c>
      <c r="DG4" s="783" t="s">
        <v>99</v>
      </c>
      <c r="DH4" s="118" t="s">
        <v>57</v>
      </c>
      <c r="DI4" s="118" t="s">
        <v>39</v>
      </c>
      <c r="DJ4" s="118" t="s">
        <v>63</v>
      </c>
      <c r="DK4" s="709" t="s">
        <v>304</v>
      </c>
      <c r="DL4" s="118" t="s">
        <v>82</v>
      </c>
      <c r="DM4" s="783" t="s">
        <v>294</v>
      </c>
      <c r="DN4" s="783" t="s">
        <v>295</v>
      </c>
      <c r="DO4" s="783" t="s">
        <v>99</v>
      </c>
      <c r="DP4" s="783" t="s">
        <v>57</v>
      </c>
      <c r="DQ4" s="783" t="s">
        <v>39</v>
      </c>
      <c r="DR4" s="783" t="s">
        <v>63</v>
      </c>
      <c r="DS4" s="709" t="s">
        <v>304</v>
      </c>
      <c r="DT4" s="100" t="s">
        <v>144</v>
      </c>
    </row>
    <row r="5" spans="1:125" ht="8.25" customHeight="1" x14ac:dyDescent="0.3">
      <c r="A5" s="156"/>
      <c r="B5" s="52"/>
      <c r="C5" s="52"/>
      <c r="D5" s="52"/>
      <c r="E5" s="52"/>
      <c r="F5" s="389"/>
      <c r="G5" s="389"/>
      <c r="H5" s="389"/>
      <c r="I5" s="389"/>
      <c r="J5" s="389"/>
      <c r="K5" s="389"/>
      <c r="L5" s="389"/>
      <c r="M5" s="389"/>
      <c r="N5" s="389"/>
      <c r="O5" s="724"/>
      <c r="P5" s="398"/>
      <c r="Q5" s="402"/>
      <c r="R5" s="402"/>
      <c r="S5" s="402"/>
      <c r="T5" s="402"/>
      <c r="U5" s="402"/>
      <c r="V5" s="402"/>
      <c r="W5" s="402"/>
      <c r="X5" s="402"/>
      <c r="Y5" s="1021"/>
      <c r="Z5" s="401"/>
      <c r="AA5" s="401"/>
      <c r="AB5" s="401"/>
      <c r="AC5" s="401"/>
      <c r="AD5" s="401"/>
      <c r="AE5" s="401"/>
      <c r="AF5" s="401"/>
      <c r="AG5" s="401"/>
      <c r="AH5" s="974"/>
      <c r="AI5" s="119"/>
      <c r="AJ5" s="119"/>
      <c r="AK5" s="119"/>
      <c r="AL5" s="119"/>
      <c r="AM5" s="119"/>
      <c r="AN5" s="119"/>
      <c r="AO5" s="119"/>
      <c r="AP5" s="119"/>
      <c r="AQ5" s="884"/>
      <c r="AR5" s="119"/>
      <c r="AS5" s="119"/>
      <c r="AT5" s="119"/>
      <c r="AU5" s="119"/>
      <c r="AV5" s="119"/>
      <c r="AW5" s="119"/>
      <c r="AX5" s="119"/>
      <c r="AY5" s="119"/>
      <c r="AZ5" s="884"/>
      <c r="BA5" s="1335"/>
      <c r="BB5" s="1335"/>
      <c r="BC5" s="1335"/>
      <c r="BD5" s="1335"/>
      <c r="BE5" s="1335"/>
      <c r="BF5" s="1335"/>
      <c r="BG5" s="1335"/>
      <c r="BH5" s="1335"/>
      <c r="BI5" s="1335"/>
      <c r="BJ5" s="1335"/>
      <c r="BK5" s="1335"/>
      <c r="BL5" s="1335"/>
      <c r="BM5" s="884"/>
      <c r="BN5" s="273"/>
      <c r="BO5" s="273"/>
      <c r="BP5" s="273"/>
      <c r="BQ5" s="273"/>
      <c r="BR5" s="273"/>
      <c r="BS5" s="273"/>
      <c r="BT5" s="273"/>
      <c r="BU5" s="273"/>
      <c r="BV5" s="273"/>
      <c r="BW5" s="724"/>
      <c r="BX5" s="724"/>
      <c r="BY5" s="724"/>
      <c r="BZ5" s="724"/>
      <c r="CA5" s="724"/>
      <c r="CB5" s="724"/>
      <c r="CC5" s="724"/>
      <c r="CD5" s="724"/>
      <c r="CE5" s="724"/>
      <c r="CF5" s="724"/>
      <c r="CG5" s="724"/>
      <c r="CH5" s="389"/>
      <c r="CI5" s="389"/>
      <c r="CJ5" s="389"/>
      <c r="CK5" s="389"/>
      <c r="CL5" s="389"/>
      <c r="CM5" s="389"/>
      <c r="CN5" s="389"/>
      <c r="CO5" s="389"/>
      <c r="CP5" s="389"/>
      <c r="CQ5" s="389"/>
      <c r="CR5" s="389"/>
      <c r="CS5" s="389"/>
      <c r="CT5" s="389"/>
      <c r="CU5" s="389"/>
      <c r="CV5" s="389"/>
      <c r="CW5" s="389"/>
      <c r="CX5" s="389"/>
      <c r="CY5" s="389"/>
      <c r="CZ5" s="389"/>
      <c r="DA5" s="389"/>
      <c r="DB5" s="389"/>
      <c r="DC5" s="724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90"/>
    </row>
    <row r="6" spans="1:125" ht="20.25" customHeight="1" x14ac:dyDescent="0.3">
      <c r="A6" s="130"/>
      <c r="B6" s="52"/>
      <c r="C6" s="52"/>
      <c r="D6" s="52"/>
      <c r="E6" s="52"/>
      <c r="F6" s="389"/>
      <c r="G6" s="389"/>
      <c r="H6" s="389"/>
      <c r="I6" s="389"/>
      <c r="J6" s="389"/>
      <c r="K6" s="389"/>
      <c r="L6" s="389"/>
      <c r="M6" s="389"/>
      <c r="N6" s="389"/>
      <c r="O6" s="724"/>
      <c r="P6" s="1022"/>
      <c r="Q6" s="1023"/>
      <c r="R6" s="1023"/>
      <c r="S6" s="1023"/>
      <c r="T6" s="1023"/>
      <c r="U6" s="1023"/>
      <c r="V6" s="1023"/>
      <c r="W6" s="1023"/>
      <c r="X6" s="1023"/>
      <c r="Y6" s="1024"/>
      <c r="Z6" s="401"/>
      <c r="AA6" s="401"/>
      <c r="AB6" s="401"/>
      <c r="AC6" s="401"/>
      <c r="AD6" s="401"/>
      <c r="AE6" s="401"/>
      <c r="AF6" s="401"/>
      <c r="AG6" s="401"/>
      <c r="AH6" s="974"/>
      <c r="AI6" s="119"/>
      <c r="AJ6" s="119"/>
      <c r="AK6" s="119"/>
      <c r="AL6" s="119"/>
      <c r="AM6" s="119"/>
      <c r="AN6" s="119"/>
      <c r="AO6" s="119"/>
      <c r="AP6" s="119"/>
      <c r="AQ6" s="724"/>
      <c r="AR6" s="119"/>
      <c r="AS6" s="119"/>
      <c r="AT6" s="119"/>
      <c r="AU6" s="119"/>
      <c r="AV6" s="119"/>
      <c r="AW6" s="119"/>
      <c r="AX6" s="119"/>
      <c r="AY6" s="119"/>
      <c r="AZ6" s="724"/>
      <c r="BA6" s="1335"/>
      <c r="BB6" s="1335"/>
      <c r="BC6" s="1335"/>
      <c r="BD6" s="1335"/>
      <c r="BE6" s="1335"/>
      <c r="BF6" s="1335"/>
      <c r="BG6" s="1335"/>
      <c r="BH6" s="1335"/>
      <c r="BI6" s="1335"/>
      <c r="BJ6" s="1335"/>
      <c r="BK6" s="1335"/>
      <c r="BL6" s="1335"/>
      <c r="BM6" s="724"/>
      <c r="BN6" s="273"/>
      <c r="BO6" s="273"/>
      <c r="BP6" s="273"/>
      <c r="BQ6" s="273"/>
      <c r="BR6" s="273"/>
      <c r="BS6" s="273"/>
      <c r="BT6" s="273"/>
      <c r="BU6" s="273"/>
      <c r="BV6" s="273"/>
      <c r="BW6" s="724"/>
      <c r="BX6" s="1440"/>
      <c r="BY6" s="1440"/>
      <c r="BZ6" s="1440"/>
      <c r="CA6" s="1440"/>
      <c r="CB6" s="1440"/>
      <c r="CC6" s="1440"/>
      <c r="CD6" s="1440"/>
      <c r="CE6" s="1440"/>
      <c r="CF6" s="1440"/>
      <c r="CG6" s="724"/>
      <c r="CH6" s="389"/>
      <c r="CI6" s="389"/>
      <c r="CJ6" s="389"/>
      <c r="CK6" s="389"/>
      <c r="CL6" s="445"/>
      <c r="CM6" s="445"/>
      <c r="CN6" s="445"/>
      <c r="CO6" s="445"/>
      <c r="CP6" s="445"/>
      <c r="CQ6" s="445"/>
      <c r="CR6" s="923"/>
      <c r="CS6" s="445"/>
      <c r="CT6" s="445"/>
      <c r="CU6" s="445"/>
      <c r="CV6" s="445"/>
      <c r="CW6" s="445"/>
      <c r="CX6" s="445"/>
      <c r="CY6" s="445"/>
      <c r="CZ6" s="445"/>
      <c r="DA6" s="445"/>
      <c r="DB6" s="389"/>
      <c r="DC6" s="724"/>
      <c r="DD6" s="119"/>
      <c r="DE6" s="119"/>
      <c r="DF6" s="119"/>
      <c r="DG6" s="119"/>
      <c r="DH6" s="119"/>
      <c r="DI6" s="119"/>
      <c r="DJ6" s="119"/>
      <c r="DK6" s="724"/>
      <c r="DL6" s="119"/>
      <c r="DM6" s="119"/>
      <c r="DN6" s="119"/>
      <c r="DO6" s="119"/>
      <c r="DP6" s="119"/>
      <c r="DQ6" s="119"/>
      <c r="DR6" s="119"/>
      <c r="DS6" s="724"/>
      <c r="DT6" s="90">
        <f t="shared" ref="DT6" si="0">SUM(O6,Y6,AQ6,AZ6,BW6,CR6,DC6,DK6,DS6,BW6)</f>
        <v>0</v>
      </c>
      <c r="DU6" s="50" t="s">
        <v>424</v>
      </c>
    </row>
    <row r="7" spans="1:125" ht="20.25" customHeight="1" x14ac:dyDescent="0.35">
      <c r="A7" s="51"/>
      <c r="B7" s="96"/>
      <c r="C7" s="91"/>
      <c r="D7" s="91"/>
      <c r="E7" s="91"/>
      <c r="F7" s="1101"/>
      <c r="G7" s="1101"/>
      <c r="H7" s="1101"/>
      <c r="I7" s="1101"/>
      <c r="J7" s="1101"/>
      <c r="K7" s="1101"/>
      <c r="L7" s="1101"/>
      <c r="M7" s="1101"/>
      <c r="N7" s="1101"/>
      <c r="O7" s="1219"/>
      <c r="P7" s="1101"/>
      <c r="Q7" s="1101"/>
      <c r="R7" s="1101"/>
      <c r="S7" s="1101"/>
      <c r="T7" s="1101"/>
      <c r="U7" s="1101"/>
      <c r="V7" s="1101"/>
      <c r="W7" s="1101"/>
      <c r="X7" s="1101"/>
      <c r="Y7" s="1219"/>
      <c r="Z7" s="1220"/>
      <c r="AA7" s="1220"/>
      <c r="AB7" s="1220"/>
      <c r="AC7" s="1220"/>
      <c r="AD7" s="1220"/>
      <c r="AE7" s="1220"/>
      <c r="AF7" s="1220"/>
      <c r="AG7" s="1220"/>
      <c r="AH7" s="1221"/>
      <c r="AI7" s="688"/>
      <c r="AJ7" s="688"/>
      <c r="AK7" s="688"/>
      <c r="AL7" s="688"/>
      <c r="AM7" s="688"/>
      <c r="AN7" s="688"/>
      <c r="AO7" s="688"/>
      <c r="AP7" s="688"/>
      <c r="AQ7" s="1219"/>
      <c r="AR7" s="688"/>
      <c r="AS7" s="688"/>
      <c r="AT7" s="688"/>
      <c r="AU7" s="688"/>
      <c r="AV7" s="688"/>
      <c r="AW7" s="688"/>
      <c r="AX7" s="688"/>
      <c r="AY7" s="688"/>
      <c r="AZ7" s="1219"/>
      <c r="BA7" s="1338"/>
      <c r="BB7" s="1338"/>
      <c r="BC7" s="1338"/>
      <c r="BD7" s="1338"/>
      <c r="BE7" s="1338"/>
      <c r="BF7" s="1338"/>
      <c r="BG7" s="1338"/>
      <c r="BH7" s="1338"/>
      <c r="BI7" s="1338"/>
      <c r="BJ7" s="1338"/>
      <c r="BK7" s="1338"/>
      <c r="BL7" s="1338"/>
      <c r="BM7" s="1219"/>
      <c r="BN7" s="1223"/>
      <c r="BO7" s="1223"/>
      <c r="BP7" s="1223"/>
      <c r="BQ7" s="1223"/>
      <c r="BR7" s="1223"/>
      <c r="BS7" s="1223"/>
      <c r="BT7" s="1223"/>
      <c r="BU7" s="1223"/>
      <c r="BV7" s="1223"/>
      <c r="BW7" s="1222"/>
      <c r="BX7" s="1441"/>
      <c r="BY7" s="1441"/>
      <c r="BZ7" s="1441"/>
      <c r="CA7" s="1441"/>
      <c r="CB7" s="1441"/>
      <c r="CC7" s="1441"/>
      <c r="CD7" s="1441"/>
      <c r="CE7" s="1441"/>
      <c r="CF7" s="1441"/>
      <c r="CG7" s="1222"/>
      <c r="CH7" s="1101"/>
      <c r="CI7" s="1101"/>
      <c r="CJ7" s="1101"/>
      <c r="CK7" s="1101"/>
      <c r="CL7" s="582"/>
      <c r="CM7" s="1099"/>
      <c r="CN7" s="1099"/>
      <c r="CO7" s="1099"/>
      <c r="CP7" s="1099"/>
      <c r="CQ7" s="1099"/>
      <c r="CR7" s="1224">
        <f>SUM(CH7:CQ7)</f>
        <v>0</v>
      </c>
      <c r="CS7" s="1099"/>
      <c r="CT7" s="1099"/>
      <c r="CU7" s="1099"/>
      <c r="CV7" s="1099"/>
      <c r="CW7" s="1099"/>
      <c r="CX7" s="1099"/>
      <c r="CY7" s="1099"/>
      <c r="CZ7" s="1099"/>
      <c r="DA7" s="1099"/>
      <c r="DB7" s="436"/>
      <c r="DC7" s="1219">
        <f>SUM(CS7:DB7)</f>
        <v>0</v>
      </c>
      <c r="DD7" s="688"/>
      <c r="DE7" s="688"/>
      <c r="DF7" s="688"/>
      <c r="DG7" s="688"/>
      <c r="DH7" s="688"/>
      <c r="DI7" s="688"/>
      <c r="DJ7" s="688"/>
      <c r="DK7" s="1219"/>
      <c r="DL7" s="688"/>
      <c r="DM7" s="688"/>
      <c r="DN7" s="688"/>
      <c r="DO7" s="688"/>
      <c r="DP7" s="688"/>
      <c r="DQ7" s="688"/>
      <c r="DR7" s="688"/>
      <c r="DS7" s="1219"/>
      <c r="DT7" s="100">
        <f t="shared" ref="DT7:DT11" si="1">SUM(O7,Y7,AH7,AQ7,AZ7,BM7,BW7,CR7,DC7,DK7,DS7,BW7)</f>
        <v>0</v>
      </c>
      <c r="DU7" s="966"/>
    </row>
    <row r="8" spans="1:125" ht="21" customHeight="1" x14ac:dyDescent="0.35">
      <c r="A8" s="51" t="s">
        <v>678</v>
      </c>
      <c r="B8" s="96">
        <v>317</v>
      </c>
      <c r="C8" s="91" t="s">
        <v>679</v>
      </c>
      <c r="D8" s="91" t="s">
        <v>680</v>
      </c>
      <c r="E8" s="91"/>
      <c r="F8" s="1101"/>
      <c r="G8" s="1101"/>
      <c r="H8" s="1101"/>
      <c r="I8" s="1101"/>
      <c r="J8" s="1101"/>
      <c r="K8" s="1101"/>
      <c r="L8" s="1101"/>
      <c r="M8" s="1101"/>
      <c r="N8" s="1101"/>
      <c r="O8" s="1195"/>
      <c r="P8" s="425"/>
      <c r="Q8" s="425"/>
      <c r="R8" s="425"/>
      <c r="S8" s="425"/>
      <c r="T8" s="425"/>
      <c r="U8" s="425"/>
      <c r="V8" s="425"/>
      <c r="W8" s="425"/>
      <c r="X8" s="425"/>
      <c r="Y8" s="961"/>
      <c r="Z8" s="1220"/>
      <c r="AA8" s="1220"/>
      <c r="AB8" s="1220"/>
      <c r="AC8" s="1220"/>
      <c r="AD8" s="1220"/>
      <c r="AE8" s="1220"/>
      <c r="AF8" s="1220"/>
      <c r="AG8" s="1220"/>
      <c r="AH8" s="1225"/>
      <c r="AI8" s="688"/>
      <c r="AJ8" s="688"/>
      <c r="AK8" s="688"/>
      <c r="AL8" s="688"/>
      <c r="AM8" s="688"/>
      <c r="AN8" s="688"/>
      <c r="AO8" s="688"/>
      <c r="AP8" s="688"/>
      <c r="AQ8" s="623">
        <f t="shared" ref="AQ8:AQ22" si="2">SUM(AI8:AP8)</f>
        <v>0</v>
      </c>
      <c r="AR8" s="688"/>
      <c r="AS8" s="688"/>
      <c r="AT8" s="688"/>
      <c r="AU8" s="688"/>
      <c r="AV8" s="688"/>
      <c r="AW8" s="688"/>
      <c r="AX8" s="688"/>
      <c r="AY8" s="688"/>
      <c r="AZ8" s="1195"/>
      <c r="BA8" s="1338">
        <v>3</v>
      </c>
      <c r="BB8" s="1338">
        <v>2</v>
      </c>
      <c r="BC8" s="1338">
        <v>2</v>
      </c>
      <c r="BD8" s="1338">
        <v>4</v>
      </c>
      <c r="BE8" s="1338">
        <v>3</v>
      </c>
      <c r="BF8" s="1338">
        <v>2</v>
      </c>
      <c r="BG8" s="1338">
        <v>3</v>
      </c>
      <c r="BH8" s="1338">
        <v>4</v>
      </c>
      <c r="BI8" s="1338">
        <v>2</v>
      </c>
      <c r="BJ8" s="1338">
        <v>2</v>
      </c>
      <c r="BK8" s="1338">
        <v>3</v>
      </c>
      <c r="BL8" s="1338">
        <v>1</v>
      </c>
      <c r="BM8" s="1195">
        <f>SUM(BA8:BL8)</f>
        <v>31</v>
      </c>
      <c r="BN8" s="1223"/>
      <c r="BO8" s="1223"/>
      <c r="BP8" s="1223"/>
      <c r="BQ8" s="1223"/>
      <c r="BR8" s="1223"/>
      <c r="BS8" s="1223"/>
      <c r="BT8" s="1223"/>
      <c r="BU8" s="1223"/>
      <c r="BV8" s="1223"/>
      <c r="BW8" s="1226"/>
      <c r="BX8" s="1416"/>
      <c r="BY8" s="1416"/>
      <c r="BZ8" s="1416"/>
      <c r="CA8" s="1416"/>
      <c r="CB8" s="1416"/>
      <c r="CC8" s="1416"/>
      <c r="CD8" s="1416"/>
      <c r="CE8" s="1416"/>
      <c r="CF8" s="1416"/>
      <c r="CG8" s="1226"/>
      <c r="CH8" s="1101"/>
      <c r="CI8" s="1101"/>
      <c r="CJ8" s="1101"/>
      <c r="CK8" s="1101"/>
      <c r="CL8" s="436"/>
      <c r="CM8" s="436"/>
      <c r="CN8" s="436"/>
      <c r="CO8" s="436"/>
      <c r="CP8" s="436"/>
      <c r="CQ8" s="436"/>
      <c r="CR8" s="1195"/>
      <c r="CS8" s="1101"/>
      <c r="CT8" s="1101"/>
      <c r="CU8" s="1101"/>
      <c r="CV8" s="1101"/>
      <c r="CW8" s="1101"/>
      <c r="CX8" s="1101"/>
      <c r="CY8" s="1101"/>
      <c r="CZ8" s="1101"/>
      <c r="DA8" s="1101"/>
      <c r="DB8" s="1101"/>
      <c r="DC8" s="1195"/>
      <c r="DD8" s="688"/>
      <c r="DE8" s="688"/>
      <c r="DF8" s="688"/>
      <c r="DG8" s="688"/>
      <c r="DH8" s="688"/>
      <c r="DI8" s="688"/>
      <c r="DJ8" s="688"/>
      <c r="DK8" s="1195"/>
      <c r="DL8" s="688"/>
      <c r="DM8" s="688"/>
      <c r="DN8" s="688"/>
      <c r="DO8" s="688"/>
      <c r="DP8" s="688"/>
      <c r="DQ8" s="688"/>
      <c r="DR8" s="688"/>
      <c r="DS8" s="1195"/>
      <c r="DT8" s="100">
        <f t="shared" si="1"/>
        <v>31</v>
      </c>
      <c r="DU8" s="822" t="s">
        <v>532</v>
      </c>
    </row>
    <row r="9" spans="1:125" ht="21" customHeight="1" x14ac:dyDescent="0.35">
      <c r="A9" s="51"/>
      <c r="B9" s="96"/>
      <c r="C9" s="91"/>
      <c r="D9" s="91"/>
      <c r="E9" s="91"/>
      <c r="F9" s="1101"/>
      <c r="G9" s="1101"/>
      <c r="H9" s="1101"/>
      <c r="I9" s="1101"/>
      <c r="J9" s="1101"/>
      <c r="K9" s="1101"/>
      <c r="L9" s="1101"/>
      <c r="M9" s="1101"/>
      <c r="N9" s="1101"/>
      <c r="O9" s="1195"/>
      <c r="P9" s="425"/>
      <c r="Q9" s="425"/>
      <c r="R9" s="425"/>
      <c r="S9" s="425"/>
      <c r="T9" s="425"/>
      <c r="U9" s="425"/>
      <c r="V9" s="425"/>
      <c r="W9" s="425"/>
      <c r="X9" s="425"/>
      <c r="Y9" s="961"/>
      <c r="Z9" s="1220"/>
      <c r="AA9" s="1220"/>
      <c r="AB9" s="1220"/>
      <c r="AC9" s="1220"/>
      <c r="AD9" s="1220"/>
      <c r="AE9" s="1220"/>
      <c r="AF9" s="1220"/>
      <c r="AG9" s="1220"/>
      <c r="AH9" s="1225"/>
      <c r="AI9" s="688"/>
      <c r="AJ9" s="688"/>
      <c r="AK9" s="688"/>
      <c r="AL9" s="688"/>
      <c r="AM9" s="688"/>
      <c r="AN9" s="688"/>
      <c r="AO9" s="688"/>
      <c r="AP9" s="688"/>
      <c r="AQ9" s="623">
        <f t="shared" si="2"/>
        <v>0</v>
      </c>
      <c r="AR9" s="688"/>
      <c r="AS9" s="688"/>
      <c r="AT9" s="688"/>
      <c r="AU9" s="688"/>
      <c r="AV9" s="688"/>
      <c r="AW9" s="688"/>
      <c r="AX9" s="688"/>
      <c r="AY9" s="688"/>
      <c r="AZ9" s="1195"/>
      <c r="BA9" s="1338"/>
      <c r="BB9" s="1338"/>
      <c r="BC9" s="1338"/>
      <c r="BD9" s="1338"/>
      <c r="BE9" s="1338"/>
      <c r="BF9" s="1338"/>
      <c r="BG9" s="1338"/>
      <c r="BH9" s="1338"/>
      <c r="BI9" s="1338"/>
      <c r="BJ9" s="1338"/>
      <c r="BK9" s="1338"/>
      <c r="BL9" s="1338"/>
      <c r="BM9" s="1195"/>
      <c r="BN9" s="1223"/>
      <c r="BO9" s="1223"/>
      <c r="BP9" s="1223"/>
      <c r="BQ9" s="1223"/>
      <c r="BR9" s="1223"/>
      <c r="BS9" s="1223"/>
      <c r="BT9" s="1223"/>
      <c r="BU9" s="1223"/>
      <c r="BV9" s="1223"/>
      <c r="BW9" s="1226"/>
      <c r="BX9" s="1416"/>
      <c r="BY9" s="1416"/>
      <c r="BZ9" s="1416"/>
      <c r="CA9" s="1416"/>
      <c r="CB9" s="1416"/>
      <c r="CC9" s="1416"/>
      <c r="CD9" s="1416"/>
      <c r="CE9" s="1416"/>
      <c r="CF9" s="1416"/>
      <c r="CG9" s="1226"/>
      <c r="CH9" s="1101"/>
      <c r="CI9" s="1101"/>
      <c r="CJ9" s="1101"/>
      <c r="CK9" s="1101"/>
      <c r="CL9" s="436"/>
      <c r="CM9" s="436"/>
      <c r="CN9" s="436"/>
      <c r="CO9" s="436"/>
      <c r="CP9" s="436"/>
      <c r="CQ9" s="436"/>
      <c r="CR9" s="1195"/>
      <c r="CS9" s="1101"/>
      <c r="CT9" s="1101"/>
      <c r="CU9" s="1101"/>
      <c r="CV9" s="1101"/>
      <c r="CW9" s="1101"/>
      <c r="CX9" s="1101"/>
      <c r="CY9" s="1101"/>
      <c r="CZ9" s="1101"/>
      <c r="DA9" s="1101"/>
      <c r="DB9" s="1101"/>
      <c r="DC9" s="1195"/>
      <c r="DD9" s="688"/>
      <c r="DE9" s="688"/>
      <c r="DF9" s="688"/>
      <c r="DG9" s="688"/>
      <c r="DH9" s="688"/>
      <c r="DI9" s="688"/>
      <c r="DJ9" s="688"/>
      <c r="DK9" s="1195"/>
      <c r="DL9" s="688"/>
      <c r="DM9" s="688"/>
      <c r="DN9" s="688"/>
      <c r="DO9" s="688"/>
      <c r="DP9" s="688"/>
      <c r="DQ9" s="688"/>
      <c r="DR9" s="688"/>
      <c r="DS9" s="1195"/>
      <c r="DT9" s="100">
        <f t="shared" si="1"/>
        <v>0</v>
      </c>
      <c r="DU9" s="822"/>
    </row>
    <row r="10" spans="1:125" ht="21" customHeight="1" x14ac:dyDescent="0.35">
      <c r="A10" s="131"/>
      <c r="B10" s="96"/>
      <c r="C10" s="91"/>
      <c r="D10" s="91"/>
      <c r="E10" s="91"/>
      <c r="F10" s="1101"/>
      <c r="G10" s="1101"/>
      <c r="H10" s="1101"/>
      <c r="I10" s="1101"/>
      <c r="J10" s="1101"/>
      <c r="K10" s="1101"/>
      <c r="L10" s="1101"/>
      <c r="M10" s="1101"/>
      <c r="N10" s="1101"/>
      <c r="O10" s="1195"/>
      <c r="P10" s="425"/>
      <c r="Q10" s="425"/>
      <c r="R10" s="425"/>
      <c r="S10" s="425"/>
      <c r="T10" s="425"/>
      <c r="U10" s="425"/>
      <c r="V10" s="425"/>
      <c r="W10" s="425"/>
      <c r="X10" s="425"/>
      <c r="Y10" s="961"/>
      <c r="Z10" s="1220"/>
      <c r="AA10" s="1220"/>
      <c r="AB10" s="1220"/>
      <c r="AC10" s="1220"/>
      <c r="AD10" s="1220"/>
      <c r="AE10" s="1220"/>
      <c r="AF10" s="1220"/>
      <c r="AG10" s="1220"/>
      <c r="AH10" s="1225"/>
      <c r="AI10" s="688"/>
      <c r="AJ10" s="688"/>
      <c r="AK10" s="688"/>
      <c r="AL10" s="688"/>
      <c r="AM10" s="688"/>
      <c r="AN10" s="688"/>
      <c r="AO10" s="688"/>
      <c r="AP10" s="688"/>
      <c r="AQ10" s="623">
        <f t="shared" si="2"/>
        <v>0</v>
      </c>
      <c r="AR10" s="688"/>
      <c r="AS10" s="688"/>
      <c r="AT10" s="688"/>
      <c r="AU10" s="688"/>
      <c r="AV10" s="688"/>
      <c r="AW10" s="688"/>
      <c r="AX10" s="688"/>
      <c r="AY10" s="688"/>
      <c r="AZ10" s="1195"/>
      <c r="BA10" s="1338"/>
      <c r="BB10" s="1338"/>
      <c r="BC10" s="1338"/>
      <c r="BD10" s="1338"/>
      <c r="BE10" s="1338"/>
      <c r="BF10" s="1338"/>
      <c r="BG10" s="1338"/>
      <c r="BH10" s="1338"/>
      <c r="BI10" s="1338"/>
      <c r="BJ10" s="1338"/>
      <c r="BK10" s="1338"/>
      <c r="BL10" s="1338"/>
      <c r="BM10" s="1195"/>
      <c r="BN10" s="1223"/>
      <c r="BO10" s="1223"/>
      <c r="BP10" s="1223"/>
      <c r="BQ10" s="1223"/>
      <c r="BR10" s="1223"/>
      <c r="BS10" s="1223"/>
      <c r="BT10" s="1223"/>
      <c r="BU10" s="1223"/>
      <c r="BV10" s="1223"/>
      <c r="BW10" s="1226"/>
      <c r="BX10" s="1416"/>
      <c r="BY10" s="1416"/>
      <c r="BZ10" s="1416"/>
      <c r="CA10" s="1416"/>
      <c r="CB10" s="1416"/>
      <c r="CC10" s="1416"/>
      <c r="CD10" s="1416"/>
      <c r="CE10" s="1416"/>
      <c r="CF10" s="1416"/>
      <c r="CG10" s="1226"/>
      <c r="CH10" s="1101"/>
      <c r="CI10" s="1101"/>
      <c r="CJ10" s="1101"/>
      <c r="CK10" s="1101"/>
      <c r="CL10" s="436"/>
      <c r="CM10" s="436"/>
      <c r="CN10" s="436"/>
      <c r="CO10" s="436"/>
      <c r="CP10" s="436"/>
      <c r="CQ10" s="436"/>
      <c r="CR10" s="1195"/>
      <c r="CS10" s="1101"/>
      <c r="CT10" s="1101"/>
      <c r="CU10" s="1101"/>
      <c r="CV10" s="1101"/>
      <c r="CW10" s="1101"/>
      <c r="CX10" s="1101"/>
      <c r="CY10" s="1101"/>
      <c r="CZ10" s="1101"/>
      <c r="DA10" s="1101"/>
      <c r="DB10" s="1101"/>
      <c r="DC10" s="1195"/>
      <c r="DD10" s="688"/>
      <c r="DE10" s="688"/>
      <c r="DF10" s="688"/>
      <c r="DG10" s="688"/>
      <c r="DH10" s="688"/>
      <c r="DI10" s="688"/>
      <c r="DJ10" s="688"/>
      <c r="DK10" s="1195"/>
      <c r="DL10" s="688"/>
      <c r="DM10" s="688"/>
      <c r="DN10" s="688"/>
      <c r="DO10" s="688"/>
      <c r="DP10" s="688"/>
      <c r="DQ10" s="688"/>
      <c r="DR10" s="688"/>
      <c r="DS10" s="1195"/>
      <c r="DT10" s="100">
        <f t="shared" si="1"/>
        <v>0</v>
      </c>
      <c r="DU10" s="50" t="s">
        <v>424</v>
      </c>
    </row>
    <row r="11" spans="1:125" ht="21" customHeight="1" x14ac:dyDescent="0.35">
      <c r="A11" s="44" t="s">
        <v>469</v>
      </c>
      <c r="B11" s="211">
        <v>4128</v>
      </c>
      <c r="C11" s="134" t="s">
        <v>43</v>
      </c>
      <c r="D11" s="134" t="s">
        <v>338</v>
      </c>
      <c r="E11" s="987"/>
      <c r="F11" s="1101"/>
      <c r="G11" s="1101"/>
      <c r="H11" s="1101"/>
      <c r="I11" s="1101"/>
      <c r="J11" s="1101"/>
      <c r="K11" s="1101"/>
      <c r="L11" s="1101"/>
      <c r="M11" s="1101"/>
      <c r="N11" s="1101"/>
      <c r="O11" s="1219"/>
      <c r="P11" s="425"/>
      <c r="Q11" s="425"/>
      <c r="R11" s="425"/>
      <c r="S11" s="425"/>
      <c r="T11" s="425"/>
      <c r="U11" s="425"/>
      <c r="V11" s="425"/>
      <c r="W11" s="425"/>
      <c r="X11" s="425"/>
      <c r="Y11" s="961"/>
      <c r="Z11" s="1220"/>
      <c r="AA11" s="1220"/>
      <c r="AB11" s="1220"/>
      <c r="AC11" s="1220"/>
      <c r="AD11" s="1220"/>
      <c r="AE11" s="1220"/>
      <c r="AF11" s="1220"/>
      <c r="AG11" s="1220"/>
      <c r="AH11" s="1221"/>
      <c r="AI11" s="688"/>
      <c r="AJ11" s="688"/>
      <c r="AK11" s="688"/>
      <c r="AL11" s="688"/>
      <c r="AM11" s="688"/>
      <c r="AN11" s="688"/>
      <c r="AO11" s="688"/>
      <c r="AP11" s="688"/>
      <c r="AQ11" s="1219"/>
      <c r="AR11" s="688"/>
      <c r="AS11" s="688"/>
      <c r="AT11" s="688"/>
      <c r="AU11" s="688"/>
      <c r="AV11" s="688"/>
      <c r="AW11" s="688"/>
      <c r="AX11" s="688"/>
      <c r="AY11" s="688"/>
      <c r="AZ11" s="1219"/>
      <c r="BA11" s="1338"/>
      <c r="BB11" s="1338"/>
      <c r="BC11" s="1338"/>
      <c r="BD11" s="1338"/>
      <c r="BE11" s="1338"/>
      <c r="BF11" s="1338"/>
      <c r="BG11" s="1338"/>
      <c r="BH11" s="1338"/>
      <c r="BI11" s="1338"/>
      <c r="BJ11" s="1338"/>
      <c r="BK11" s="1338"/>
      <c r="BL11" s="1338"/>
      <c r="BM11" s="1219"/>
      <c r="BN11" s="1223"/>
      <c r="BO11" s="1223"/>
      <c r="BP11" s="1223"/>
      <c r="BQ11" s="1223"/>
      <c r="BR11" s="1223"/>
      <c r="BS11" s="1223"/>
      <c r="BT11" s="1223"/>
      <c r="BU11" s="1223"/>
      <c r="BV11" s="1223"/>
      <c r="BW11" s="1222"/>
      <c r="BX11" s="1416"/>
      <c r="BY11" s="1416"/>
      <c r="BZ11" s="1416"/>
      <c r="CA11" s="1416"/>
      <c r="CB11" s="1416"/>
      <c r="CC11" s="1416"/>
      <c r="CD11" s="1416"/>
      <c r="CE11" s="1416"/>
      <c r="CF11" s="1416"/>
      <c r="CG11" s="1222"/>
      <c r="CH11" s="1101"/>
      <c r="CI11" s="1101"/>
      <c r="CJ11" s="1101"/>
      <c r="CK11" s="1101"/>
      <c r="CL11" s="582"/>
      <c r="CM11" s="1099"/>
      <c r="CN11" s="1099"/>
      <c r="CO11" s="1099"/>
      <c r="CP11" s="1099"/>
      <c r="CQ11" s="1099"/>
      <c r="CR11" s="1224">
        <f>SUM(CH11:CQ11)</f>
        <v>0</v>
      </c>
      <c r="CS11" s="1099"/>
      <c r="CT11" s="1099"/>
      <c r="CU11" s="1099"/>
      <c r="CV11" s="1099"/>
      <c r="CW11" s="1099"/>
      <c r="CX11" s="1099"/>
      <c r="CY11" s="1099"/>
      <c r="CZ11" s="1099"/>
      <c r="DA11" s="1099"/>
      <c r="DB11" s="436"/>
      <c r="DC11" s="1219">
        <f>SUM(CS11:DB11)</f>
        <v>0</v>
      </c>
      <c r="DD11" s="688"/>
      <c r="DE11" s="688"/>
      <c r="DF11" s="688"/>
      <c r="DG11" s="688"/>
      <c r="DH11" s="688"/>
      <c r="DI11" s="688"/>
      <c r="DJ11" s="688"/>
      <c r="DK11" s="1219"/>
      <c r="DL11" s="688"/>
      <c r="DM11" s="688"/>
      <c r="DN11" s="688"/>
      <c r="DO11" s="688"/>
      <c r="DP11" s="688"/>
      <c r="DQ11" s="688"/>
      <c r="DR11" s="688"/>
      <c r="DS11" s="1219"/>
      <c r="DT11" s="100">
        <f t="shared" si="1"/>
        <v>0</v>
      </c>
      <c r="DU11" s="829"/>
    </row>
    <row r="12" spans="1:125" ht="21" customHeight="1" x14ac:dyDescent="0.35">
      <c r="A12" s="51" t="s">
        <v>738</v>
      </c>
      <c r="B12" s="58">
        <v>3224</v>
      </c>
      <c r="C12" s="51" t="s">
        <v>338</v>
      </c>
      <c r="D12" s="51" t="s">
        <v>338</v>
      </c>
      <c r="E12" s="51"/>
      <c r="F12" s="428">
        <v>1</v>
      </c>
      <c r="G12" s="428">
        <v>1</v>
      </c>
      <c r="H12" s="428">
        <v>1</v>
      </c>
      <c r="I12" s="428">
        <v>1</v>
      </c>
      <c r="J12" s="428">
        <v>2</v>
      </c>
      <c r="K12" s="428">
        <v>1</v>
      </c>
      <c r="L12" s="428">
        <v>1</v>
      </c>
      <c r="M12" s="428">
        <v>1</v>
      </c>
      <c r="N12" s="428">
        <v>2</v>
      </c>
      <c r="O12" s="623">
        <f>SUM(F12:N12)</f>
        <v>11</v>
      </c>
      <c r="P12" s="1019">
        <v>1</v>
      </c>
      <c r="Q12" s="425">
        <v>1</v>
      </c>
      <c r="R12" s="425">
        <v>1</v>
      </c>
      <c r="S12" s="425">
        <v>1</v>
      </c>
      <c r="T12" s="425">
        <v>2</v>
      </c>
      <c r="U12" s="425">
        <v>1</v>
      </c>
      <c r="V12" s="425">
        <v>1</v>
      </c>
      <c r="W12" s="425">
        <v>1</v>
      </c>
      <c r="X12" s="425">
        <v>2</v>
      </c>
      <c r="Y12" s="961">
        <f>SUM(P12:X12)</f>
        <v>11</v>
      </c>
      <c r="Z12" s="431"/>
      <c r="AA12" s="431"/>
      <c r="AB12" s="431"/>
      <c r="AC12" s="431"/>
      <c r="AD12" s="431"/>
      <c r="AE12" s="431"/>
      <c r="AF12" s="431"/>
      <c r="AG12" s="431"/>
      <c r="AH12" s="969">
        <f>SUM(Z12:AG12)</f>
        <v>0</v>
      </c>
      <c r="AI12" s="123">
        <v>5</v>
      </c>
      <c r="AJ12" s="123"/>
      <c r="AK12" s="123">
        <v>3</v>
      </c>
      <c r="AL12" s="123">
        <v>4</v>
      </c>
      <c r="AM12" s="123">
        <v>5</v>
      </c>
      <c r="AN12" s="123">
        <v>5</v>
      </c>
      <c r="AO12" s="123"/>
      <c r="AP12" s="123">
        <v>4</v>
      </c>
      <c r="AQ12" s="623">
        <f t="shared" si="2"/>
        <v>26</v>
      </c>
      <c r="AR12" s="1097">
        <v>5</v>
      </c>
      <c r="AS12" s="123"/>
      <c r="AT12" s="123">
        <v>3</v>
      </c>
      <c r="AU12" s="123">
        <v>4</v>
      </c>
      <c r="AV12" s="123">
        <v>5</v>
      </c>
      <c r="AW12" s="123">
        <v>3</v>
      </c>
      <c r="AX12" s="123"/>
      <c r="AY12" s="123">
        <v>3</v>
      </c>
      <c r="AZ12" s="623">
        <f>SUM(AR12:AY12)</f>
        <v>23</v>
      </c>
      <c r="BA12" s="1339"/>
      <c r="BB12" s="1339"/>
      <c r="BC12" s="1339"/>
      <c r="BD12" s="1339"/>
      <c r="BE12" s="1339"/>
      <c r="BF12" s="1339"/>
      <c r="BG12" s="1339"/>
      <c r="BH12" s="1339"/>
      <c r="BI12" s="1339"/>
      <c r="BJ12" s="1339"/>
      <c r="BK12" s="1339"/>
      <c r="BL12" s="1339"/>
      <c r="BM12" s="623"/>
      <c r="BN12" s="275"/>
      <c r="BO12" s="275"/>
      <c r="BP12" s="275"/>
      <c r="BQ12" s="275"/>
      <c r="BR12" s="275"/>
      <c r="BS12" s="275">
        <v>1</v>
      </c>
      <c r="BT12" s="275">
        <v>4</v>
      </c>
      <c r="BU12" s="275">
        <v>4</v>
      </c>
      <c r="BV12" s="275"/>
      <c r="BW12" s="624">
        <f>SUM(BN12:BV12)</f>
        <v>9</v>
      </c>
      <c r="BX12" s="1352">
        <v>1</v>
      </c>
      <c r="BY12" s="1352">
        <v>2</v>
      </c>
      <c r="BZ12" s="1352">
        <v>2</v>
      </c>
      <c r="CA12" s="1352">
        <v>3</v>
      </c>
      <c r="CB12" s="1352">
        <v>2</v>
      </c>
      <c r="CC12" s="1352"/>
      <c r="CD12" s="1352"/>
      <c r="CE12" s="1352"/>
      <c r="CF12" s="1352">
        <v>2</v>
      </c>
      <c r="CG12" s="624">
        <f>SUM(BX12:CF12)</f>
        <v>12</v>
      </c>
      <c r="CH12" s="428">
        <v>2</v>
      </c>
      <c r="CI12" s="428">
        <v>1</v>
      </c>
      <c r="CJ12" s="428">
        <v>2</v>
      </c>
      <c r="CK12" s="428">
        <v>2</v>
      </c>
      <c r="CL12" s="1098">
        <v>2</v>
      </c>
      <c r="CM12" s="1098">
        <v>2</v>
      </c>
      <c r="CN12" s="1098">
        <v>2</v>
      </c>
      <c r="CO12" s="1098">
        <v>2</v>
      </c>
      <c r="CP12" s="1098">
        <v>1</v>
      </c>
      <c r="CQ12" s="1098">
        <v>2</v>
      </c>
      <c r="CR12" s="895">
        <f>SUM(CH12:CQ12)</f>
        <v>18</v>
      </c>
      <c r="CS12" s="1098">
        <v>2</v>
      </c>
      <c r="CT12" s="1098">
        <v>1</v>
      </c>
      <c r="CU12" s="1098">
        <v>2</v>
      </c>
      <c r="CV12" s="1098">
        <v>2</v>
      </c>
      <c r="CW12" s="1098">
        <v>2</v>
      </c>
      <c r="CX12" s="1098">
        <v>2</v>
      </c>
      <c r="CY12" s="1098">
        <v>2</v>
      </c>
      <c r="CZ12" s="1098">
        <v>2</v>
      </c>
      <c r="DA12" s="1098">
        <v>1</v>
      </c>
      <c r="DB12" s="428">
        <v>2</v>
      </c>
      <c r="DC12" s="623">
        <f>SUM(CS12:DB12)</f>
        <v>18</v>
      </c>
      <c r="DD12" s="123">
        <v>3</v>
      </c>
      <c r="DE12" s="123">
        <v>3</v>
      </c>
      <c r="DF12" s="123">
        <v>2</v>
      </c>
      <c r="DG12" s="123">
        <v>4</v>
      </c>
      <c r="DH12" s="123">
        <v>1</v>
      </c>
      <c r="DI12" s="123">
        <v>2</v>
      </c>
      <c r="DJ12" s="123">
        <v>2</v>
      </c>
      <c r="DK12" s="623">
        <f>SUM(DD12:DJ12)</f>
        <v>17</v>
      </c>
      <c r="DL12" s="1097">
        <v>3</v>
      </c>
      <c r="DM12" s="123">
        <v>4</v>
      </c>
      <c r="DN12" s="123">
        <v>2</v>
      </c>
      <c r="DO12" s="123">
        <v>4</v>
      </c>
      <c r="DP12" s="123">
        <v>3</v>
      </c>
      <c r="DQ12" s="123">
        <v>2</v>
      </c>
      <c r="DR12" s="123">
        <v>3</v>
      </c>
      <c r="DS12" s="623">
        <f>SUM(DL12:DR12)</f>
        <v>21</v>
      </c>
      <c r="DT12" s="100">
        <f>SUM(O12,Y12,AH12,AQ12,AZ12,BM12,BW12,CR12,DC12,DK12,DS12,BW12,CG12)</f>
        <v>175</v>
      </c>
      <c r="DU12" s="833">
        <v>1</v>
      </c>
    </row>
    <row r="13" spans="1:125" ht="21" customHeight="1" x14ac:dyDescent="0.35">
      <c r="A13" s="51" t="s">
        <v>266</v>
      </c>
      <c r="B13" s="96">
        <v>320</v>
      </c>
      <c r="C13" s="91" t="s">
        <v>399</v>
      </c>
      <c r="D13" s="51" t="s">
        <v>561</v>
      </c>
      <c r="E13" s="51"/>
      <c r="F13" s="428"/>
      <c r="G13" s="428"/>
      <c r="H13" s="428"/>
      <c r="I13" s="428"/>
      <c r="J13" s="428"/>
      <c r="K13" s="428"/>
      <c r="L13" s="428"/>
      <c r="M13" s="428"/>
      <c r="N13" s="428"/>
      <c r="O13" s="623">
        <f>SUM(F13:N13)</f>
        <v>0</v>
      </c>
      <c r="P13" s="1019"/>
      <c r="Q13" s="425"/>
      <c r="R13" s="425"/>
      <c r="S13" s="425"/>
      <c r="T13" s="425"/>
      <c r="U13" s="425"/>
      <c r="V13" s="425"/>
      <c r="W13" s="425"/>
      <c r="X13" s="425"/>
      <c r="Y13" s="961">
        <v>0</v>
      </c>
      <c r="Z13" s="431"/>
      <c r="AA13" s="431"/>
      <c r="AB13" s="431"/>
      <c r="AC13" s="431"/>
      <c r="AD13" s="431"/>
      <c r="AE13" s="431"/>
      <c r="AF13" s="431"/>
      <c r="AG13" s="431"/>
      <c r="AH13" s="969"/>
      <c r="AI13" s="123">
        <v>3</v>
      </c>
      <c r="AJ13" s="123"/>
      <c r="AK13" s="123">
        <v>5</v>
      </c>
      <c r="AL13" s="123">
        <v>3</v>
      </c>
      <c r="AM13" s="123">
        <v>4</v>
      </c>
      <c r="AN13" s="123">
        <v>3</v>
      </c>
      <c r="AO13" s="123"/>
      <c r="AP13" s="123">
        <v>2</v>
      </c>
      <c r="AQ13" s="623">
        <f t="shared" si="2"/>
        <v>20</v>
      </c>
      <c r="AR13" s="1197">
        <v>3</v>
      </c>
      <c r="AS13" s="123"/>
      <c r="AT13" s="123">
        <v>5</v>
      </c>
      <c r="AU13" s="123">
        <v>5</v>
      </c>
      <c r="AV13" s="123">
        <v>4</v>
      </c>
      <c r="AW13" s="123">
        <v>4</v>
      </c>
      <c r="AX13" s="123"/>
      <c r="AY13" s="123">
        <v>2</v>
      </c>
      <c r="AZ13" s="623">
        <f>SUM(AR13:AY13)</f>
        <v>23</v>
      </c>
      <c r="BA13" s="1339">
        <v>2</v>
      </c>
      <c r="BB13" s="1339">
        <v>3</v>
      </c>
      <c r="BC13" s="1339">
        <v>3</v>
      </c>
      <c r="BD13" s="1339">
        <v>5</v>
      </c>
      <c r="BE13" s="1339">
        <v>5</v>
      </c>
      <c r="BF13" s="1339">
        <v>3</v>
      </c>
      <c r="BG13" s="1339">
        <v>2</v>
      </c>
      <c r="BH13" s="1339">
        <v>5</v>
      </c>
      <c r="BI13" s="1339">
        <v>4</v>
      </c>
      <c r="BJ13" s="1339">
        <v>3</v>
      </c>
      <c r="BK13" s="1339">
        <v>1</v>
      </c>
      <c r="BL13" s="1339">
        <v>2</v>
      </c>
      <c r="BM13" s="623">
        <f>SUM(BA13:BL13)</f>
        <v>38</v>
      </c>
      <c r="BN13" s="275"/>
      <c r="BO13" s="275"/>
      <c r="BP13" s="275"/>
      <c r="BQ13" s="275"/>
      <c r="BR13" s="275"/>
      <c r="BS13" s="275"/>
      <c r="BT13" s="275"/>
      <c r="BU13" s="275"/>
      <c r="BV13" s="275"/>
      <c r="BW13" s="624"/>
      <c r="BX13" s="1352"/>
      <c r="BY13" s="1352"/>
      <c r="BZ13" s="1352"/>
      <c r="CA13" s="1352"/>
      <c r="CB13" s="1352"/>
      <c r="CC13" s="1352"/>
      <c r="CD13" s="1352"/>
      <c r="CE13" s="1352"/>
      <c r="CF13" s="1352"/>
      <c r="CG13" s="624"/>
      <c r="CH13" s="428"/>
      <c r="CI13" s="428"/>
      <c r="CJ13" s="428"/>
      <c r="CK13" s="428"/>
      <c r="CL13" s="1098"/>
      <c r="CM13" s="1098"/>
      <c r="CN13" s="1098"/>
      <c r="CO13" s="1098"/>
      <c r="CP13" s="1098"/>
      <c r="CQ13" s="1098"/>
      <c r="CR13" s="895"/>
      <c r="CS13" s="1098"/>
      <c r="CT13" s="1098"/>
      <c r="CU13" s="1098"/>
      <c r="CV13" s="1098"/>
      <c r="CW13" s="1098"/>
      <c r="CX13" s="1098"/>
      <c r="CY13" s="1098"/>
      <c r="CZ13" s="1098"/>
      <c r="DA13" s="1098"/>
      <c r="DB13" s="428"/>
      <c r="DC13" s="623"/>
      <c r="DD13" s="123">
        <v>4</v>
      </c>
      <c r="DE13" s="123">
        <v>5</v>
      </c>
      <c r="DF13" s="123">
        <v>5</v>
      </c>
      <c r="DG13" s="123">
        <v>5</v>
      </c>
      <c r="DH13" s="123">
        <v>2</v>
      </c>
      <c r="DI13" s="123">
        <v>5</v>
      </c>
      <c r="DJ13" s="123">
        <v>3</v>
      </c>
      <c r="DK13" s="623">
        <f>SUM(DD13:DJ13)</f>
        <v>29</v>
      </c>
      <c r="DL13" s="1197">
        <v>4</v>
      </c>
      <c r="DM13" s="123">
        <v>5</v>
      </c>
      <c r="DN13" s="123">
        <v>5</v>
      </c>
      <c r="DO13" s="123">
        <v>5</v>
      </c>
      <c r="DP13" s="123">
        <v>2</v>
      </c>
      <c r="DQ13" s="123">
        <v>4</v>
      </c>
      <c r="DR13" s="123">
        <v>2</v>
      </c>
      <c r="DS13" s="623">
        <f>SUM(DL13:DR13)</f>
        <v>27</v>
      </c>
      <c r="DT13" s="100">
        <f t="shared" ref="DT13:DT22" si="3">SUM(O13,Y13,AH13,AQ13,AZ13,BM13,BW13,CR13,DC13,DK13,DS13,BW13,CG13)</f>
        <v>137</v>
      </c>
      <c r="DU13" s="833">
        <v>2</v>
      </c>
    </row>
    <row r="14" spans="1:125" ht="21" customHeight="1" x14ac:dyDescent="0.35">
      <c r="A14" s="91" t="s">
        <v>731</v>
      </c>
      <c r="B14" s="96">
        <v>3055</v>
      </c>
      <c r="C14" s="91" t="s">
        <v>732</v>
      </c>
      <c r="D14" s="51" t="s">
        <v>543</v>
      </c>
      <c r="E14" s="51"/>
      <c r="F14" s="428"/>
      <c r="G14" s="428"/>
      <c r="H14" s="428"/>
      <c r="I14" s="428"/>
      <c r="J14" s="428"/>
      <c r="K14" s="428"/>
      <c r="L14" s="428"/>
      <c r="M14" s="428"/>
      <c r="N14" s="428"/>
      <c r="O14" s="623">
        <f>SUM(F14:N14)</f>
        <v>0</v>
      </c>
      <c r="P14" s="1019"/>
      <c r="Q14" s="425"/>
      <c r="R14" s="425"/>
      <c r="S14" s="425"/>
      <c r="T14" s="425"/>
      <c r="U14" s="425"/>
      <c r="V14" s="425"/>
      <c r="W14" s="425"/>
      <c r="X14" s="425"/>
      <c r="Y14" s="961">
        <f>SUM(P14:X14)</f>
        <v>0</v>
      </c>
      <c r="Z14" s="431"/>
      <c r="AA14" s="431"/>
      <c r="AB14" s="431"/>
      <c r="AC14" s="431"/>
      <c r="AD14" s="431"/>
      <c r="AE14" s="431"/>
      <c r="AF14" s="431"/>
      <c r="AG14" s="431"/>
      <c r="AH14" s="969">
        <f>SUM(Z14:AG14)</f>
        <v>0</v>
      </c>
      <c r="AI14" s="123"/>
      <c r="AJ14" s="123"/>
      <c r="AK14" s="123"/>
      <c r="AL14" s="123"/>
      <c r="AM14" s="123"/>
      <c r="AN14" s="123"/>
      <c r="AO14" s="123"/>
      <c r="AP14" s="123"/>
      <c r="AQ14" s="623">
        <f t="shared" si="2"/>
        <v>0</v>
      </c>
      <c r="AR14" s="1197"/>
      <c r="AS14" s="123"/>
      <c r="AT14" s="123"/>
      <c r="AU14" s="123"/>
      <c r="AV14" s="123"/>
      <c r="AW14" s="123"/>
      <c r="AX14" s="123"/>
      <c r="AY14" s="123"/>
      <c r="AZ14" s="623"/>
      <c r="BA14" s="1339"/>
      <c r="BB14" s="1339"/>
      <c r="BC14" s="1339"/>
      <c r="BD14" s="1339"/>
      <c r="BE14" s="1339"/>
      <c r="BF14" s="1339"/>
      <c r="BG14" s="1339"/>
      <c r="BH14" s="1339"/>
      <c r="BI14" s="1339"/>
      <c r="BJ14" s="1339"/>
      <c r="BK14" s="1339"/>
      <c r="BL14" s="1339"/>
      <c r="BM14" s="623"/>
      <c r="BN14" s="275">
        <v>2</v>
      </c>
      <c r="BO14" s="275"/>
      <c r="BP14" s="275">
        <v>4</v>
      </c>
      <c r="BQ14" s="275">
        <v>5</v>
      </c>
      <c r="BR14" s="275">
        <v>5</v>
      </c>
      <c r="BS14" s="275">
        <v>3</v>
      </c>
      <c r="BT14" s="275">
        <v>5</v>
      </c>
      <c r="BU14" s="275">
        <v>5</v>
      </c>
      <c r="BV14" s="275">
        <v>5</v>
      </c>
      <c r="BW14" s="624">
        <f>SUM(BN14:BV14)</f>
        <v>34</v>
      </c>
      <c r="BX14" s="1352"/>
      <c r="BY14" s="1352"/>
      <c r="BZ14" s="1352"/>
      <c r="CA14" s="1352"/>
      <c r="CB14" s="1352"/>
      <c r="CC14" s="1352"/>
      <c r="CD14" s="1352"/>
      <c r="CE14" s="1352"/>
      <c r="CF14" s="1352"/>
      <c r="CG14" s="624"/>
      <c r="CH14" s="428"/>
      <c r="CI14" s="428"/>
      <c r="CJ14" s="428"/>
      <c r="CK14" s="428"/>
      <c r="CL14" s="1098"/>
      <c r="CM14" s="1098"/>
      <c r="CN14" s="1098"/>
      <c r="CO14" s="1098"/>
      <c r="CP14" s="1098"/>
      <c r="CQ14" s="1098"/>
      <c r="CR14" s="895"/>
      <c r="CS14" s="1098"/>
      <c r="CT14" s="1098"/>
      <c r="CU14" s="1098"/>
      <c r="CV14" s="1098"/>
      <c r="CW14" s="1098"/>
      <c r="CX14" s="1098"/>
      <c r="CY14" s="1098"/>
      <c r="CZ14" s="1098"/>
      <c r="DA14" s="1098"/>
      <c r="DB14" s="428"/>
      <c r="DC14" s="623"/>
      <c r="DD14" s="123"/>
      <c r="DE14" s="123"/>
      <c r="DF14" s="123"/>
      <c r="DG14" s="123"/>
      <c r="DH14" s="123"/>
      <c r="DI14" s="123"/>
      <c r="DJ14" s="123"/>
      <c r="DK14" s="623">
        <f>SUM(DD14:DJ14)</f>
        <v>0</v>
      </c>
      <c r="DL14" s="1197"/>
      <c r="DM14" s="123"/>
      <c r="DN14" s="123"/>
      <c r="DO14" s="123"/>
      <c r="DP14" s="123"/>
      <c r="DQ14" s="123"/>
      <c r="DR14" s="123"/>
      <c r="DS14" s="623">
        <f>SUM(DL14:DR14)</f>
        <v>0</v>
      </c>
      <c r="DT14" s="100">
        <f t="shared" si="3"/>
        <v>68</v>
      </c>
      <c r="DU14" s="822" t="s">
        <v>532</v>
      </c>
    </row>
    <row r="15" spans="1:125" ht="21" customHeight="1" x14ac:dyDescent="0.35">
      <c r="A15" s="44" t="s">
        <v>505</v>
      </c>
      <c r="B15" s="211">
        <v>366</v>
      </c>
      <c r="C15" s="134" t="s">
        <v>506</v>
      </c>
      <c r="D15" s="51" t="s">
        <v>506</v>
      </c>
      <c r="E15" s="51"/>
      <c r="F15" s="428"/>
      <c r="G15" s="428"/>
      <c r="H15" s="428"/>
      <c r="I15" s="428">
        <v>2</v>
      </c>
      <c r="J15" s="428">
        <v>1</v>
      </c>
      <c r="K15" s="428">
        <v>2</v>
      </c>
      <c r="L15" s="428">
        <v>2</v>
      </c>
      <c r="M15" s="428">
        <v>2</v>
      </c>
      <c r="N15" s="428">
        <v>1</v>
      </c>
      <c r="O15" s="623">
        <f>SUM(F15:N15)</f>
        <v>10</v>
      </c>
      <c r="P15" s="1019"/>
      <c r="Q15" s="425"/>
      <c r="R15" s="425"/>
      <c r="S15" s="425">
        <v>2</v>
      </c>
      <c r="T15" s="425">
        <v>1</v>
      </c>
      <c r="U15" s="425">
        <v>2</v>
      </c>
      <c r="V15" s="425">
        <v>2</v>
      </c>
      <c r="W15" s="425">
        <v>2</v>
      </c>
      <c r="X15" s="425">
        <v>1</v>
      </c>
      <c r="Y15" s="961">
        <f>SUM(P15:X15)</f>
        <v>10</v>
      </c>
      <c r="Z15" s="431"/>
      <c r="AA15" s="431"/>
      <c r="AB15" s="431"/>
      <c r="AC15" s="431"/>
      <c r="AD15" s="431"/>
      <c r="AE15" s="431"/>
      <c r="AF15" s="431"/>
      <c r="AG15" s="431"/>
      <c r="AH15" s="969">
        <f>SUM(Z15:AG15)</f>
        <v>0</v>
      </c>
      <c r="AI15" s="123">
        <v>2</v>
      </c>
      <c r="AJ15" s="123"/>
      <c r="AK15" s="123">
        <v>2</v>
      </c>
      <c r="AL15" s="123">
        <v>5</v>
      </c>
      <c r="AM15" s="123">
        <v>3</v>
      </c>
      <c r="AN15" s="123">
        <v>3</v>
      </c>
      <c r="AO15" s="123"/>
      <c r="AP15" s="123">
        <v>3</v>
      </c>
      <c r="AQ15" s="623">
        <f t="shared" si="2"/>
        <v>18</v>
      </c>
      <c r="AR15" s="1197">
        <v>2</v>
      </c>
      <c r="AS15" s="123"/>
      <c r="AT15" s="123">
        <v>2</v>
      </c>
      <c r="AU15" s="123">
        <v>3</v>
      </c>
      <c r="AV15" s="123">
        <v>2</v>
      </c>
      <c r="AW15" s="123">
        <v>2</v>
      </c>
      <c r="AX15" s="123"/>
      <c r="AY15" s="123">
        <v>5</v>
      </c>
      <c r="AZ15" s="623">
        <f>SUM(AR15:AY15)</f>
        <v>16</v>
      </c>
      <c r="BA15" s="1339"/>
      <c r="BB15" s="1339"/>
      <c r="BC15" s="1339"/>
      <c r="BD15" s="1339"/>
      <c r="BE15" s="1339"/>
      <c r="BF15" s="1339"/>
      <c r="BG15" s="1339"/>
      <c r="BH15" s="1339"/>
      <c r="BI15" s="1339"/>
      <c r="BJ15" s="1339"/>
      <c r="BK15" s="1339"/>
      <c r="BL15" s="1339"/>
      <c r="BM15" s="623"/>
      <c r="BN15" s="275"/>
      <c r="BO15" s="275"/>
      <c r="BP15" s="275"/>
      <c r="BQ15" s="275"/>
      <c r="BR15" s="275"/>
      <c r="BS15" s="275"/>
      <c r="BT15" s="275"/>
      <c r="BU15" s="275"/>
      <c r="BV15" s="275"/>
      <c r="BW15" s="624">
        <f>SUM(BN15:BV15)</f>
        <v>0</v>
      </c>
      <c r="BX15" s="1352">
        <v>1</v>
      </c>
      <c r="BY15" s="1352"/>
      <c r="BZ15" s="1352"/>
      <c r="CA15" s="1352">
        <v>2</v>
      </c>
      <c r="CB15" s="1352">
        <v>3</v>
      </c>
      <c r="CC15" s="1352"/>
      <c r="CD15" s="1352"/>
      <c r="CE15" s="1352"/>
      <c r="CF15" s="1352"/>
      <c r="CG15" s="624">
        <f>SUM(BX15:CF15)</f>
        <v>6</v>
      </c>
      <c r="CH15" s="428">
        <v>1</v>
      </c>
      <c r="CI15" s="428"/>
      <c r="CJ15" s="428">
        <v>1</v>
      </c>
      <c r="CK15" s="428">
        <v>1</v>
      </c>
      <c r="CL15" s="1098">
        <v>1</v>
      </c>
      <c r="CM15" s="1098">
        <v>1</v>
      </c>
      <c r="CN15" s="1098">
        <v>1</v>
      </c>
      <c r="CO15" s="1098">
        <v>1</v>
      </c>
      <c r="CP15" s="1098"/>
      <c r="CQ15" s="1098">
        <v>1</v>
      </c>
      <c r="CR15" s="895">
        <f>SUM(CH15:CQ15)</f>
        <v>8</v>
      </c>
      <c r="CS15" s="1098">
        <v>1</v>
      </c>
      <c r="CT15" s="1098"/>
      <c r="CU15" s="1098">
        <v>1</v>
      </c>
      <c r="CV15" s="1098">
        <v>1</v>
      </c>
      <c r="CW15" s="1098">
        <v>1</v>
      </c>
      <c r="CX15" s="1098">
        <v>1</v>
      </c>
      <c r="CY15" s="1098">
        <v>1</v>
      </c>
      <c r="CZ15" s="1098">
        <v>1</v>
      </c>
      <c r="DA15" s="1098"/>
      <c r="DB15" s="428">
        <v>1</v>
      </c>
      <c r="DC15" s="623">
        <f>SUM(CS15:DB15)</f>
        <v>8</v>
      </c>
      <c r="DD15" s="123">
        <v>2</v>
      </c>
      <c r="DE15" s="123">
        <v>1</v>
      </c>
      <c r="DF15" s="123">
        <v>4</v>
      </c>
      <c r="DG15" s="123">
        <v>2</v>
      </c>
      <c r="DH15" s="123"/>
      <c r="DI15" s="123">
        <v>3</v>
      </c>
      <c r="DJ15" s="123">
        <v>5</v>
      </c>
      <c r="DK15" s="623">
        <f>SUM(DD15:DJ15)</f>
        <v>17</v>
      </c>
      <c r="DL15" s="1197">
        <v>2</v>
      </c>
      <c r="DM15" s="123">
        <v>2</v>
      </c>
      <c r="DN15" s="123">
        <v>4</v>
      </c>
      <c r="DO15" s="123">
        <v>2</v>
      </c>
      <c r="DP15" s="123"/>
      <c r="DQ15" s="123">
        <v>3</v>
      </c>
      <c r="DR15" s="123">
        <v>5</v>
      </c>
      <c r="DS15" s="623">
        <f>SUM(DL15:DR15)</f>
        <v>18</v>
      </c>
      <c r="DT15" s="100">
        <f t="shared" si="3"/>
        <v>111</v>
      </c>
      <c r="DU15" s="833">
        <v>3</v>
      </c>
    </row>
    <row r="16" spans="1:125" ht="21" customHeight="1" x14ac:dyDescent="0.35">
      <c r="A16" s="91" t="s">
        <v>42</v>
      </c>
      <c r="B16" s="96">
        <v>2642</v>
      </c>
      <c r="C16" s="91" t="s">
        <v>43</v>
      </c>
      <c r="D16" s="51" t="s">
        <v>473</v>
      </c>
      <c r="E16" s="51"/>
      <c r="F16" s="428"/>
      <c r="G16" s="428"/>
      <c r="H16" s="428"/>
      <c r="I16" s="428"/>
      <c r="J16" s="428"/>
      <c r="K16" s="428"/>
      <c r="L16" s="428"/>
      <c r="M16" s="428"/>
      <c r="N16" s="428"/>
      <c r="O16" s="623"/>
      <c r="P16" s="1019"/>
      <c r="Q16" s="425"/>
      <c r="R16" s="425"/>
      <c r="S16" s="425"/>
      <c r="T16" s="425"/>
      <c r="U16" s="425"/>
      <c r="V16" s="425"/>
      <c r="W16" s="425"/>
      <c r="X16" s="425"/>
      <c r="Y16" s="961"/>
      <c r="Z16" s="431"/>
      <c r="AA16" s="431"/>
      <c r="AB16" s="431"/>
      <c r="AC16" s="431"/>
      <c r="AD16" s="431"/>
      <c r="AE16" s="431"/>
      <c r="AF16" s="431"/>
      <c r="AG16" s="431"/>
      <c r="AH16" s="969">
        <f>SUM(Z16:AG16)</f>
        <v>0</v>
      </c>
      <c r="AI16" s="123"/>
      <c r="AJ16" s="123"/>
      <c r="AK16" s="123"/>
      <c r="AL16" s="123"/>
      <c r="AM16" s="123"/>
      <c r="AN16" s="123"/>
      <c r="AO16" s="123"/>
      <c r="AP16" s="123"/>
      <c r="AQ16" s="623">
        <f t="shared" si="2"/>
        <v>0</v>
      </c>
      <c r="AR16" s="1197"/>
      <c r="AS16" s="123"/>
      <c r="AT16" s="123"/>
      <c r="AU16" s="123"/>
      <c r="AV16" s="123"/>
      <c r="AW16" s="123"/>
      <c r="AX16" s="123"/>
      <c r="AY16" s="123"/>
      <c r="AZ16" s="623">
        <f>SUM(AR16:AY16)</f>
        <v>0</v>
      </c>
      <c r="BA16" s="1339"/>
      <c r="BB16" s="1339"/>
      <c r="BC16" s="1339"/>
      <c r="BD16" s="1339"/>
      <c r="BE16" s="1339"/>
      <c r="BF16" s="1339"/>
      <c r="BG16" s="1339"/>
      <c r="BH16" s="1339"/>
      <c r="BI16" s="1339"/>
      <c r="BJ16" s="1339"/>
      <c r="BK16" s="1339"/>
      <c r="BL16" s="1339"/>
      <c r="BM16" s="623"/>
      <c r="BN16" s="275"/>
      <c r="BO16" s="275"/>
      <c r="BP16" s="275"/>
      <c r="BQ16" s="275"/>
      <c r="BR16" s="275"/>
      <c r="BS16" s="275"/>
      <c r="BT16" s="275"/>
      <c r="BU16" s="275"/>
      <c r="BV16" s="275"/>
      <c r="BW16" s="624">
        <f>SUM(BN16:BV16)</f>
        <v>0</v>
      </c>
      <c r="BX16" s="1352"/>
      <c r="BY16" s="1352"/>
      <c r="BZ16" s="1352"/>
      <c r="CA16" s="1352"/>
      <c r="CB16" s="1352"/>
      <c r="CC16" s="1352"/>
      <c r="CD16" s="1352"/>
      <c r="CE16" s="1352"/>
      <c r="CF16" s="1352"/>
      <c r="CG16" s="624"/>
      <c r="CH16" s="428"/>
      <c r="CI16" s="428"/>
      <c r="CJ16" s="428"/>
      <c r="CK16" s="428"/>
      <c r="CL16" s="428"/>
      <c r="CM16" s="428"/>
      <c r="CN16" s="428"/>
      <c r="CO16" s="428"/>
      <c r="CP16" s="428"/>
      <c r="CQ16" s="428"/>
      <c r="CR16" s="623">
        <f>SUM(CH16:CQ16)</f>
        <v>0</v>
      </c>
      <c r="CS16" s="428"/>
      <c r="CT16" s="428"/>
      <c r="CU16" s="428"/>
      <c r="CV16" s="428"/>
      <c r="CW16" s="428"/>
      <c r="CX16" s="428"/>
      <c r="CY16" s="428"/>
      <c r="CZ16" s="428"/>
      <c r="DA16" s="428"/>
      <c r="DB16" s="428"/>
      <c r="DC16" s="623">
        <f>SUM(CS16:DB16)</f>
        <v>0</v>
      </c>
      <c r="DD16" s="123"/>
      <c r="DE16" s="123"/>
      <c r="DF16" s="123"/>
      <c r="DG16" s="123"/>
      <c r="DH16" s="123"/>
      <c r="DI16" s="123"/>
      <c r="DJ16" s="123"/>
      <c r="DK16" s="623"/>
      <c r="DL16" s="1197"/>
      <c r="DM16" s="123"/>
      <c r="DN16" s="123"/>
      <c r="DO16" s="123"/>
      <c r="DP16" s="123"/>
      <c r="DQ16" s="123"/>
      <c r="DR16" s="123"/>
      <c r="DS16" s="623"/>
      <c r="DT16" s="100">
        <f t="shared" si="3"/>
        <v>0</v>
      </c>
      <c r="DU16" s="833"/>
    </row>
    <row r="17" spans="1:125" ht="21" customHeight="1" x14ac:dyDescent="0.35">
      <c r="A17" s="51" t="s">
        <v>510</v>
      </c>
      <c r="B17" s="96">
        <v>4129</v>
      </c>
      <c r="C17" s="91" t="s">
        <v>511</v>
      </c>
      <c r="D17" s="91" t="s">
        <v>493</v>
      </c>
      <c r="E17" s="91"/>
      <c r="F17" s="437"/>
      <c r="G17" s="437"/>
      <c r="H17" s="437"/>
      <c r="I17" s="437"/>
      <c r="J17" s="437"/>
      <c r="K17" s="437"/>
      <c r="L17" s="437"/>
      <c r="M17" s="437"/>
      <c r="N17" s="437"/>
      <c r="O17" s="1227"/>
      <c r="P17" s="425"/>
      <c r="Q17" s="425"/>
      <c r="R17" s="425"/>
      <c r="S17" s="425"/>
      <c r="T17" s="425"/>
      <c r="U17" s="425"/>
      <c r="V17" s="425"/>
      <c r="W17" s="425"/>
      <c r="X17" s="425"/>
      <c r="Y17" s="961"/>
      <c r="Z17" s="972"/>
      <c r="AA17" s="972"/>
      <c r="AB17" s="972"/>
      <c r="AC17" s="1231"/>
      <c r="AD17" s="1231"/>
      <c r="AE17" s="972"/>
      <c r="AF17" s="972"/>
      <c r="AG17" s="972"/>
      <c r="AH17" s="1228"/>
      <c r="AI17" s="1100"/>
      <c r="AJ17" s="1100"/>
      <c r="AK17" s="1100"/>
      <c r="AL17" s="1100"/>
      <c r="AM17" s="1100"/>
      <c r="AN17" s="1100"/>
      <c r="AO17" s="1100"/>
      <c r="AP17" s="1100"/>
      <c r="AQ17" s="623">
        <f t="shared" si="2"/>
        <v>0</v>
      </c>
      <c r="AR17" s="172"/>
      <c r="AS17" s="1100"/>
      <c r="AT17" s="1100"/>
      <c r="AU17" s="1100"/>
      <c r="AV17" s="1100"/>
      <c r="AW17" s="1100"/>
      <c r="AX17" s="1100"/>
      <c r="AY17" s="1100"/>
      <c r="AZ17" s="1230"/>
      <c r="BA17" s="1340">
        <v>1</v>
      </c>
      <c r="BB17" s="1340">
        <v>1</v>
      </c>
      <c r="BC17" s="1340">
        <v>0</v>
      </c>
      <c r="BD17" s="1340">
        <v>2</v>
      </c>
      <c r="BE17" s="1340">
        <v>0</v>
      </c>
      <c r="BF17" s="1340">
        <v>1</v>
      </c>
      <c r="BG17" s="1340">
        <v>1</v>
      </c>
      <c r="BH17" s="1340">
        <v>2</v>
      </c>
      <c r="BI17" s="1340">
        <v>5</v>
      </c>
      <c r="BJ17" s="1340">
        <v>1</v>
      </c>
      <c r="BK17" s="1340">
        <v>2</v>
      </c>
      <c r="BL17" s="1340">
        <v>3</v>
      </c>
      <c r="BM17" s="1230">
        <f>SUM(BA17:BL17)</f>
        <v>19</v>
      </c>
      <c r="BN17" s="1410"/>
      <c r="BO17" s="1410"/>
      <c r="BP17" s="1410"/>
      <c r="BQ17" s="1410"/>
      <c r="BR17" s="1410"/>
      <c r="BS17" s="1410">
        <v>1</v>
      </c>
      <c r="BT17" s="1410">
        <v>4</v>
      </c>
      <c r="BU17" s="1410">
        <v>4</v>
      </c>
      <c r="BV17" s="1410"/>
      <c r="BW17" s="1411">
        <f>SUM(BN17:BV17)</f>
        <v>9</v>
      </c>
      <c r="BX17" s="1446"/>
      <c r="BY17" s="1446"/>
      <c r="BZ17" s="1446"/>
      <c r="CA17" s="1446"/>
      <c r="CB17" s="1446"/>
      <c r="CC17" s="1446"/>
      <c r="CD17" s="1446"/>
      <c r="CE17" s="1446"/>
      <c r="CF17" s="1446"/>
      <c r="CG17" s="1411"/>
      <c r="CH17" s="437"/>
      <c r="CI17" s="437"/>
      <c r="CJ17" s="437"/>
      <c r="CK17" s="437"/>
      <c r="CL17" s="428"/>
      <c r="CM17" s="428"/>
      <c r="CN17" s="428"/>
      <c r="CO17" s="428"/>
      <c r="CP17" s="428"/>
      <c r="CQ17" s="428"/>
      <c r="CR17" s="1230"/>
      <c r="CS17" s="437"/>
      <c r="CT17" s="437"/>
      <c r="CU17" s="437"/>
      <c r="CV17" s="437"/>
      <c r="CW17" s="437"/>
      <c r="CX17" s="437"/>
      <c r="CY17" s="437"/>
      <c r="CZ17" s="437"/>
      <c r="DA17" s="437"/>
      <c r="DB17" s="437"/>
      <c r="DC17" s="1230"/>
      <c r="DD17" s="1100"/>
      <c r="DE17" s="1100"/>
      <c r="DF17" s="1100"/>
      <c r="DG17" s="1100"/>
      <c r="DH17" s="1100"/>
      <c r="DI17" s="1100"/>
      <c r="DJ17" s="1100"/>
      <c r="DK17" s="1230">
        <f>SUM(DD17:DJ17)</f>
        <v>0</v>
      </c>
      <c r="DL17" s="172"/>
      <c r="DM17" s="1100"/>
      <c r="DN17" s="1100"/>
      <c r="DO17" s="1100"/>
      <c r="DP17" s="1100"/>
      <c r="DQ17" s="1100"/>
      <c r="DR17" s="1100"/>
      <c r="DS17" s="1230">
        <f>SUM(DL17:DR17)</f>
        <v>0</v>
      </c>
      <c r="DT17" s="100">
        <f t="shared" si="3"/>
        <v>37</v>
      </c>
      <c r="DU17" s="829" t="s">
        <v>532</v>
      </c>
    </row>
    <row r="18" spans="1:125" ht="21" customHeight="1" x14ac:dyDescent="0.35">
      <c r="A18" s="51" t="s">
        <v>29</v>
      </c>
      <c r="B18" s="96">
        <v>2614</v>
      </c>
      <c r="C18" s="91" t="s">
        <v>111</v>
      </c>
      <c r="D18" s="91" t="s">
        <v>193</v>
      </c>
      <c r="E18" s="91"/>
      <c r="F18" s="437"/>
      <c r="G18" s="437"/>
      <c r="H18" s="437"/>
      <c r="I18" s="437"/>
      <c r="J18" s="437"/>
      <c r="K18" s="437"/>
      <c r="L18" s="437"/>
      <c r="M18" s="437"/>
      <c r="N18" s="437"/>
      <c r="O18" s="1227"/>
      <c r="P18" s="425"/>
      <c r="Q18" s="425"/>
      <c r="R18" s="425"/>
      <c r="S18" s="425"/>
      <c r="T18" s="425"/>
      <c r="U18" s="425"/>
      <c r="V18" s="425"/>
      <c r="W18" s="425"/>
      <c r="X18" s="425"/>
      <c r="Y18" s="961"/>
      <c r="Z18" s="972"/>
      <c r="AA18" s="972"/>
      <c r="AB18" s="972"/>
      <c r="AC18" s="1231"/>
      <c r="AD18" s="1231"/>
      <c r="AE18" s="972"/>
      <c r="AF18" s="972"/>
      <c r="AG18" s="972"/>
      <c r="AH18" s="1228"/>
      <c r="AI18" s="1100"/>
      <c r="AJ18" s="1100"/>
      <c r="AK18" s="1100"/>
      <c r="AL18" s="1100"/>
      <c r="AM18" s="1100"/>
      <c r="AN18" s="1100"/>
      <c r="AO18" s="1100"/>
      <c r="AP18" s="1100"/>
      <c r="AQ18" s="623">
        <f t="shared" si="2"/>
        <v>0</v>
      </c>
      <c r="AR18" s="172"/>
      <c r="AS18" s="1100"/>
      <c r="AT18" s="1100"/>
      <c r="AU18" s="1100"/>
      <c r="AV18" s="1100"/>
      <c r="AW18" s="1100"/>
      <c r="AX18" s="1100"/>
      <c r="AY18" s="1100"/>
      <c r="AZ18" s="1230"/>
      <c r="BA18" s="1340"/>
      <c r="BB18" s="1340"/>
      <c r="BC18" s="1340"/>
      <c r="BD18" s="1340"/>
      <c r="BE18" s="1340"/>
      <c r="BF18" s="1340"/>
      <c r="BG18" s="1340"/>
      <c r="BH18" s="1340"/>
      <c r="BI18" s="1340"/>
      <c r="BJ18" s="1340"/>
      <c r="BK18" s="1340"/>
      <c r="BL18" s="1340"/>
      <c r="BM18" s="1230"/>
      <c r="BN18" s="1229"/>
      <c r="BO18" s="1229"/>
      <c r="BP18" s="1229"/>
      <c r="BQ18" s="1229"/>
      <c r="BR18" s="1229"/>
      <c r="BS18" s="1229"/>
      <c r="BT18" s="1229"/>
      <c r="BU18" s="1229"/>
      <c r="BV18" s="1229"/>
      <c r="BW18" s="1227"/>
      <c r="BX18" s="1447"/>
      <c r="BY18" s="1447"/>
      <c r="BZ18" s="1447"/>
      <c r="CA18" s="1447"/>
      <c r="CB18" s="1447"/>
      <c r="CC18" s="1447"/>
      <c r="CD18" s="1447"/>
      <c r="CE18" s="1447"/>
      <c r="CF18" s="1447"/>
      <c r="CG18" s="1227"/>
      <c r="CH18" s="437"/>
      <c r="CI18" s="437"/>
      <c r="CJ18" s="437"/>
      <c r="CK18" s="437"/>
      <c r="CL18" s="428"/>
      <c r="CM18" s="428"/>
      <c r="CN18" s="428"/>
      <c r="CO18" s="428"/>
      <c r="CP18" s="428"/>
      <c r="CQ18" s="428"/>
      <c r="CR18" s="1230"/>
      <c r="CS18" s="437"/>
      <c r="CT18" s="437"/>
      <c r="CU18" s="437"/>
      <c r="CV18" s="437"/>
      <c r="CW18" s="437"/>
      <c r="CX18" s="437"/>
      <c r="CY18" s="437"/>
      <c r="CZ18" s="437"/>
      <c r="DA18" s="437"/>
      <c r="DB18" s="437"/>
      <c r="DC18" s="1230"/>
      <c r="DD18" s="1100"/>
      <c r="DE18" s="1100"/>
      <c r="DF18" s="1100"/>
      <c r="DG18" s="1100"/>
      <c r="DH18" s="1100"/>
      <c r="DI18" s="1100"/>
      <c r="DJ18" s="1100"/>
      <c r="DK18" s="1230"/>
      <c r="DL18" s="172"/>
      <c r="DM18" s="1100"/>
      <c r="DN18" s="1100"/>
      <c r="DO18" s="1100"/>
      <c r="DP18" s="1100"/>
      <c r="DQ18" s="1100"/>
      <c r="DR18" s="1100"/>
      <c r="DS18" s="1230"/>
      <c r="DT18" s="100">
        <f t="shared" si="3"/>
        <v>0</v>
      </c>
      <c r="DU18" s="833"/>
    </row>
    <row r="19" spans="1:125" ht="21" customHeight="1" x14ac:dyDescent="0.35">
      <c r="A19" s="51" t="s">
        <v>487</v>
      </c>
      <c r="B19" s="96">
        <v>321</v>
      </c>
      <c r="C19" s="91" t="s">
        <v>488</v>
      </c>
      <c r="D19" s="91" t="s">
        <v>468</v>
      </c>
      <c r="E19" s="91"/>
      <c r="F19" s="437"/>
      <c r="G19" s="437"/>
      <c r="H19" s="437"/>
      <c r="I19" s="437"/>
      <c r="J19" s="437"/>
      <c r="K19" s="437"/>
      <c r="L19" s="437"/>
      <c r="M19" s="437"/>
      <c r="N19" s="437"/>
      <c r="O19" s="1227"/>
      <c r="P19" s="425"/>
      <c r="Q19" s="425"/>
      <c r="R19" s="425"/>
      <c r="S19" s="425"/>
      <c r="T19" s="425"/>
      <c r="U19" s="425"/>
      <c r="V19" s="425"/>
      <c r="W19" s="425"/>
      <c r="X19" s="425"/>
      <c r="Y19" s="961"/>
      <c r="Z19" s="972"/>
      <c r="AA19" s="972"/>
      <c r="AB19" s="972"/>
      <c r="AC19" s="1231"/>
      <c r="AD19" s="1231"/>
      <c r="AE19" s="972"/>
      <c r="AF19" s="972"/>
      <c r="AG19" s="972"/>
      <c r="AH19" s="1228"/>
      <c r="AI19" s="1100">
        <v>4</v>
      </c>
      <c r="AJ19" s="1100"/>
      <c r="AK19" s="1100">
        <v>4</v>
      </c>
      <c r="AL19" s="1100">
        <v>2</v>
      </c>
      <c r="AM19" s="1100">
        <v>2</v>
      </c>
      <c r="AN19" s="1100">
        <v>4</v>
      </c>
      <c r="AO19" s="1100"/>
      <c r="AP19" s="1100">
        <v>5</v>
      </c>
      <c r="AQ19" s="623">
        <f>SUM(AI19:AP19)</f>
        <v>21</v>
      </c>
      <c r="AR19" s="172">
        <v>4</v>
      </c>
      <c r="AS19" s="1100"/>
      <c r="AT19" s="1100">
        <v>4</v>
      </c>
      <c r="AU19" s="1100">
        <v>2</v>
      </c>
      <c r="AV19" s="1100">
        <v>3</v>
      </c>
      <c r="AW19" s="1100">
        <v>5</v>
      </c>
      <c r="AX19" s="1100"/>
      <c r="AY19" s="1100">
        <v>4</v>
      </c>
      <c r="AZ19" s="1230">
        <f>SUM(AR19:AY19)</f>
        <v>22</v>
      </c>
      <c r="BA19" s="1340"/>
      <c r="BB19" s="1340"/>
      <c r="BC19" s="1340"/>
      <c r="BD19" s="1340"/>
      <c r="BE19" s="1340"/>
      <c r="BF19" s="1340"/>
      <c r="BG19" s="1340"/>
      <c r="BH19" s="1340"/>
      <c r="BI19" s="1340"/>
      <c r="BJ19" s="1340"/>
      <c r="BK19" s="1340"/>
      <c r="BL19" s="1340"/>
      <c r="BM19" s="1230"/>
      <c r="BN19" s="1229"/>
      <c r="BO19" s="1229"/>
      <c r="BP19" s="1229"/>
      <c r="BQ19" s="1229"/>
      <c r="BR19" s="1229"/>
      <c r="BS19" s="1229"/>
      <c r="BT19" s="1229"/>
      <c r="BU19" s="1229"/>
      <c r="BV19" s="1229"/>
      <c r="BW19" s="1227"/>
      <c r="BX19" s="1447"/>
      <c r="BY19" s="1447"/>
      <c r="BZ19" s="1447"/>
      <c r="CA19" s="1447"/>
      <c r="CB19" s="1447"/>
      <c r="CC19" s="1447"/>
      <c r="CD19" s="1447"/>
      <c r="CE19" s="1447"/>
      <c r="CF19" s="1447"/>
      <c r="CG19" s="1227"/>
      <c r="CH19" s="437"/>
      <c r="CI19" s="437"/>
      <c r="CJ19" s="437"/>
      <c r="CK19" s="437"/>
      <c r="CL19" s="428"/>
      <c r="CM19" s="428"/>
      <c r="CN19" s="428"/>
      <c r="CO19" s="428"/>
      <c r="CP19" s="428"/>
      <c r="CQ19" s="428"/>
      <c r="CR19" s="1230"/>
      <c r="CS19" s="437"/>
      <c r="CT19" s="437"/>
      <c r="CU19" s="437"/>
      <c r="CV19" s="437"/>
      <c r="CW19" s="437"/>
      <c r="CX19" s="437"/>
      <c r="CY19" s="437"/>
      <c r="CZ19" s="437"/>
      <c r="DA19" s="437"/>
      <c r="DB19" s="437"/>
      <c r="DC19" s="1230"/>
      <c r="DD19" s="1100">
        <v>5</v>
      </c>
      <c r="DE19" s="1100">
        <v>4</v>
      </c>
      <c r="DF19" s="1100">
        <v>3</v>
      </c>
      <c r="DG19" s="1100">
        <v>3</v>
      </c>
      <c r="DH19" s="1100">
        <v>3</v>
      </c>
      <c r="DI19" s="1100">
        <v>4</v>
      </c>
      <c r="DJ19" s="1100">
        <v>4</v>
      </c>
      <c r="DK19" s="1230">
        <f>SUM(DD19:DJ19)</f>
        <v>26</v>
      </c>
      <c r="DL19" s="172">
        <v>5</v>
      </c>
      <c r="DM19" s="1100">
        <v>4</v>
      </c>
      <c r="DN19" s="1100">
        <v>3</v>
      </c>
      <c r="DO19" s="1100">
        <v>3</v>
      </c>
      <c r="DP19" s="1100">
        <v>1</v>
      </c>
      <c r="DQ19" s="1201">
        <v>5</v>
      </c>
      <c r="DR19" s="1100">
        <v>4</v>
      </c>
      <c r="DS19" s="1230">
        <f>SUM(DL19:DR19)</f>
        <v>25</v>
      </c>
      <c r="DT19" s="100">
        <f t="shared" si="3"/>
        <v>94</v>
      </c>
      <c r="DU19" s="833">
        <v>4</v>
      </c>
    </row>
    <row r="20" spans="1:125" ht="21" customHeight="1" x14ac:dyDescent="0.35">
      <c r="A20" s="44" t="s">
        <v>483</v>
      </c>
      <c r="B20" s="134"/>
      <c r="C20" s="134" t="s">
        <v>482</v>
      </c>
      <c r="D20" s="134" t="s">
        <v>486</v>
      </c>
      <c r="E20" s="91"/>
      <c r="F20" s="437"/>
      <c r="G20" s="437"/>
      <c r="H20" s="437"/>
      <c r="I20" s="437"/>
      <c r="J20" s="437"/>
      <c r="K20" s="437"/>
      <c r="L20" s="437"/>
      <c r="M20" s="437"/>
      <c r="N20" s="437"/>
      <c r="O20" s="1227"/>
      <c r="P20" s="425"/>
      <c r="Q20" s="425"/>
      <c r="R20" s="425"/>
      <c r="S20" s="425"/>
      <c r="T20" s="425"/>
      <c r="U20" s="425"/>
      <c r="V20" s="425"/>
      <c r="W20" s="425"/>
      <c r="X20" s="425"/>
      <c r="Y20" s="961"/>
      <c r="Z20" s="972"/>
      <c r="AA20" s="972"/>
      <c r="AB20" s="972"/>
      <c r="AC20" s="1231"/>
      <c r="AD20" s="1231"/>
      <c r="AE20" s="972"/>
      <c r="AF20" s="972"/>
      <c r="AG20" s="972"/>
      <c r="AH20" s="1228">
        <f>SUM(Z20:AG20)</f>
        <v>0</v>
      </c>
      <c r="AI20" s="1100"/>
      <c r="AJ20" s="1100"/>
      <c r="AK20" s="1100"/>
      <c r="AL20" s="1100"/>
      <c r="AM20" s="1100"/>
      <c r="AN20" s="1100"/>
      <c r="AO20" s="1100"/>
      <c r="AP20" s="1100"/>
      <c r="AQ20" s="623">
        <f t="shared" si="2"/>
        <v>0</v>
      </c>
      <c r="AR20" s="1100"/>
      <c r="AS20" s="1100"/>
      <c r="AT20" s="1100"/>
      <c r="AU20" s="1100"/>
      <c r="AV20" s="1100"/>
      <c r="AW20" s="1100"/>
      <c r="AX20" s="1100"/>
      <c r="AY20" s="1100"/>
      <c r="AZ20" s="1230">
        <f>SUM(AR20:AY20)</f>
        <v>0</v>
      </c>
      <c r="BA20" s="1340"/>
      <c r="BB20" s="1340"/>
      <c r="BC20" s="1340"/>
      <c r="BD20" s="1340"/>
      <c r="BE20" s="1340"/>
      <c r="BF20" s="1340"/>
      <c r="BG20" s="1340"/>
      <c r="BH20" s="1340"/>
      <c r="BI20" s="1340"/>
      <c r="BJ20" s="1340"/>
      <c r="BK20" s="1340"/>
      <c r="BL20" s="1340"/>
      <c r="BM20" s="1230"/>
      <c r="BN20" s="1229"/>
      <c r="BO20" s="1229"/>
      <c r="BP20" s="1229"/>
      <c r="BQ20" s="1229"/>
      <c r="BR20" s="1229"/>
      <c r="BS20" s="1229"/>
      <c r="BT20" s="1229"/>
      <c r="BU20" s="1229"/>
      <c r="BV20" s="1229"/>
      <c r="BW20" s="1227"/>
      <c r="BX20" s="1447"/>
      <c r="BY20" s="1447"/>
      <c r="BZ20" s="1447"/>
      <c r="CA20" s="1447"/>
      <c r="CB20" s="1447"/>
      <c r="CC20" s="1447"/>
      <c r="CD20" s="1447"/>
      <c r="CE20" s="1447"/>
      <c r="CF20" s="1447"/>
      <c r="CG20" s="1227"/>
      <c r="CH20" s="437"/>
      <c r="CI20" s="437"/>
      <c r="CJ20" s="437"/>
      <c r="CK20" s="437"/>
      <c r="CL20" s="428"/>
      <c r="CM20" s="428"/>
      <c r="CN20" s="428"/>
      <c r="CO20" s="428"/>
      <c r="CP20" s="428"/>
      <c r="CQ20" s="428"/>
      <c r="CR20" s="1230"/>
      <c r="CS20" s="437"/>
      <c r="CT20" s="437"/>
      <c r="CU20" s="437"/>
      <c r="CV20" s="437"/>
      <c r="CW20" s="437"/>
      <c r="CX20" s="437"/>
      <c r="CY20" s="437"/>
      <c r="CZ20" s="437"/>
      <c r="DA20" s="437"/>
      <c r="DB20" s="437"/>
      <c r="DC20" s="1230"/>
      <c r="DD20" s="1100"/>
      <c r="DE20" s="1100"/>
      <c r="DF20" s="1100"/>
      <c r="DG20" s="1100"/>
      <c r="DH20" s="1100"/>
      <c r="DI20" s="1100"/>
      <c r="DJ20" s="1100"/>
      <c r="DK20" s="1230"/>
      <c r="DL20" s="1100"/>
      <c r="DM20" s="1100"/>
      <c r="DN20" s="1100"/>
      <c r="DO20" s="1100"/>
      <c r="DP20" s="1100"/>
      <c r="DQ20" s="1100"/>
      <c r="DR20" s="1100"/>
      <c r="DS20" s="1230"/>
      <c r="DT20" s="100">
        <f t="shared" si="3"/>
        <v>0</v>
      </c>
      <c r="DU20" s="833"/>
    </row>
    <row r="21" spans="1:125" ht="21" customHeight="1" x14ac:dyDescent="0.35">
      <c r="A21" s="44"/>
      <c r="B21" s="134"/>
      <c r="C21" s="134"/>
      <c r="D21" s="134"/>
      <c r="E21" s="91"/>
      <c r="F21" s="437"/>
      <c r="G21" s="437"/>
      <c r="H21" s="437"/>
      <c r="I21" s="437"/>
      <c r="J21" s="437"/>
      <c r="K21" s="437"/>
      <c r="L21" s="437"/>
      <c r="M21" s="437"/>
      <c r="N21" s="437"/>
      <c r="O21" s="1227"/>
      <c r="P21" s="425"/>
      <c r="Q21" s="425"/>
      <c r="R21" s="425"/>
      <c r="S21" s="425"/>
      <c r="T21" s="425"/>
      <c r="U21" s="425"/>
      <c r="V21" s="425"/>
      <c r="W21" s="425"/>
      <c r="X21" s="425"/>
      <c r="Y21" s="961"/>
      <c r="Z21" s="972"/>
      <c r="AA21" s="972"/>
      <c r="AB21" s="972"/>
      <c r="AC21" s="1231"/>
      <c r="AD21" s="1231"/>
      <c r="AE21" s="972"/>
      <c r="AF21" s="972"/>
      <c r="AG21" s="972"/>
      <c r="AH21" s="1228"/>
      <c r="AI21" s="1100"/>
      <c r="AJ21" s="1100"/>
      <c r="AK21" s="1100"/>
      <c r="AL21" s="1100"/>
      <c r="AM21" s="1100"/>
      <c r="AN21" s="1100"/>
      <c r="AO21" s="1100"/>
      <c r="AP21" s="1100"/>
      <c r="AQ21" s="623"/>
      <c r="AR21" s="1100"/>
      <c r="AS21" s="1100"/>
      <c r="AT21" s="1100"/>
      <c r="AU21" s="1100"/>
      <c r="AV21" s="1100"/>
      <c r="AW21" s="1100"/>
      <c r="AX21" s="1100"/>
      <c r="AY21" s="1100"/>
      <c r="AZ21" s="1230"/>
      <c r="BA21" s="1340"/>
      <c r="BB21" s="1340"/>
      <c r="BC21" s="1340"/>
      <c r="BD21" s="1340"/>
      <c r="BE21" s="1340"/>
      <c r="BF21" s="1340"/>
      <c r="BG21" s="1340"/>
      <c r="BH21" s="1340"/>
      <c r="BI21" s="1340"/>
      <c r="BJ21" s="1340"/>
      <c r="BK21" s="1340"/>
      <c r="BL21" s="1340"/>
      <c r="BM21" s="1230"/>
      <c r="BN21" s="1229"/>
      <c r="BO21" s="1229"/>
      <c r="BP21" s="1229"/>
      <c r="BQ21" s="1229"/>
      <c r="BR21" s="1229"/>
      <c r="BS21" s="1229"/>
      <c r="BT21" s="1229"/>
      <c r="BU21" s="1229"/>
      <c r="BV21" s="1229"/>
      <c r="BW21" s="1227"/>
      <c r="BX21" s="1447"/>
      <c r="BY21" s="1447"/>
      <c r="BZ21" s="1447"/>
      <c r="CA21" s="1447"/>
      <c r="CB21" s="1447"/>
      <c r="CC21" s="1447"/>
      <c r="CD21" s="1447"/>
      <c r="CE21" s="1447"/>
      <c r="CF21" s="1447"/>
      <c r="CG21" s="1227"/>
      <c r="CH21" s="437"/>
      <c r="CI21" s="437"/>
      <c r="CJ21" s="437"/>
      <c r="CK21" s="437"/>
      <c r="CL21" s="428"/>
      <c r="CM21" s="428"/>
      <c r="CN21" s="428"/>
      <c r="CO21" s="428"/>
      <c r="CP21" s="428"/>
      <c r="CQ21" s="428"/>
      <c r="CR21" s="1230"/>
      <c r="CS21" s="437"/>
      <c r="CT21" s="437"/>
      <c r="CU21" s="437"/>
      <c r="CV21" s="437"/>
      <c r="CW21" s="437"/>
      <c r="CX21" s="437"/>
      <c r="CY21" s="437"/>
      <c r="CZ21" s="437"/>
      <c r="DA21" s="437"/>
      <c r="DB21" s="437"/>
      <c r="DC21" s="1230"/>
      <c r="DD21" s="1100"/>
      <c r="DE21" s="1100"/>
      <c r="DF21" s="1100"/>
      <c r="DG21" s="1100"/>
      <c r="DH21" s="1100"/>
      <c r="DI21" s="1100"/>
      <c r="DJ21" s="1100"/>
      <c r="DK21" s="1230"/>
      <c r="DL21" s="1100"/>
      <c r="DM21" s="1100"/>
      <c r="DN21" s="1100"/>
      <c r="DO21" s="1100"/>
      <c r="DP21" s="1100"/>
      <c r="DQ21" s="1100"/>
      <c r="DR21" s="1100"/>
      <c r="DS21" s="1230"/>
      <c r="DT21" s="100">
        <f t="shared" si="3"/>
        <v>0</v>
      </c>
      <c r="DU21" s="833"/>
    </row>
    <row r="22" spans="1:125" ht="23.25" customHeight="1" x14ac:dyDescent="0.35">
      <c r="A22" s="51" t="s">
        <v>555</v>
      </c>
      <c r="B22" s="96">
        <v>4059</v>
      </c>
      <c r="C22" s="91" t="s">
        <v>280</v>
      </c>
      <c r="D22" s="91" t="s">
        <v>556</v>
      </c>
      <c r="E22" s="91"/>
      <c r="F22" s="437"/>
      <c r="G22" s="437"/>
      <c r="H22" s="437"/>
      <c r="I22" s="437"/>
      <c r="J22" s="437"/>
      <c r="K22" s="437"/>
      <c r="L22" s="437"/>
      <c r="M22" s="437"/>
      <c r="N22" s="437"/>
      <c r="O22" s="1227">
        <f>SUM(F22:N22)</f>
        <v>0</v>
      </c>
      <c r="P22" s="425"/>
      <c r="Q22" s="425"/>
      <c r="R22" s="425"/>
      <c r="S22" s="425"/>
      <c r="T22" s="425"/>
      <c r="U22" s="425"/>
      <c r="V22" s="425"/>
      <c r="W22" s="425"/>
      <c r="X22" s="425"/>
      <c r="Y22" s="962">
        <f>SUM(P22:X22)</f>
        <v>0</v>
      </c>
      <c r="Z22" s="972"/>
      <c r="AA22" s="972"/>
      <c r="AB22" s="972"/>
      <c r="AC22" s="972"/>
      <c r="AD22" s="972"/>
      <c r="AE22" s="972"/>
      <c r="AF22" s="972"/>
      <c r="AG22" s="972"/>
      <c r="AH22" s="1228"/>
      <c r="AI22" s="1100"/>
      <c r="AJ22" s="1100"/>
      <c r="AK22" s="1100"/>
      <c r="AL22" s="1100"/>
      <c r="AM22" s="1100"/>
      <c r="AN22" s="1100"/>
      <c r="AO22" s="1100"/>
      <c r="AP22" s="1100"/>
      <c r="AQ22" s="623">
        <f t="shared" si="2"/>
        <v>0</v>
      </c>
      <c r="AR22" s="1100"/>
      <c r="AS22" s="1100"/>
      <c r="AT22" s="1100"/>
      <c r="AU22" s="1100"/>
      <c r="AV22" s="1100"/>
      <c r="AW22" s="1100"/>
      <c r="AX22" s="1100"/>
      <c r="AY22" s="1100"/>
      <c r="AZ22" s="1230">
        <f>SUM(AR22:AY22)</f>
        <v>0</v>
      </c>
      <c r="BA22" s="1340"/>
      <c r="BB22" s="1340"/>
      <c r="BC22" s="1340"/>
      <c r="BD22" s="1340"/>
      <c r="BE22" s="1340"/>
      <c r="BF22" s="1340"/>
      <c r="BG22" s="1340"/>
      <c r="BH22" s="1340"/>
      <c r="BI22" s="1340"/>
      <c r="BJ22" s="1340"/>
      <c r="BK22" s="1340"/>
      <c r="BL22" s="1340"/>
      <c r="BM22" s="1230"/>
      <c r="BN22" s="1229"/>
      <c r="BO22" s="1229"/>
      <c r="BP22" s="1229"/>
      <c r="BQ22" s="1229"/>
      <c r="BR22" s="1229"/>
      <c r="BS22" s="1229"/>
      <c r="BT22" s="1229"/>
      <c r="BU22" s="1229"/>
      <c r="BV22" s="1229"/>
      <c r="BW22" s="1227"/>
      <c r="BX22" s="1447"/>
      <c r="BY22" s="1447"/>
      <c r="BZ22" s="1447"/>
      <c r="CA22" s="1447"/>
      <c r="CB22" s="1447"/>
      <c r="CC22" s="1447"/>
      <c r="CD22" s="1447"/>
      <c r="CE22" s="1447"/>
      <c r="CF22" s="1447"/>
      <c r="CG22" s="1227"/>
      <c r="CH22" s="437"/>
      <c r="CI22" s="437"/>
      <c r="CJ22" s="437"/>
      <c r="CK22" s="437"/>
      <c r="CL22" s="428"/>
      <c r="CM22" s="428"/>
      <c r="CN22" s="428"/>
      <c r="CO22" s="428"/>
      <c r="CP22" s="428"/>
      <c r="CQ22" s="428"/>
      <c r="CR22" s="1230"/>
      <c r="CS22" s="437"/>
      <c r="CT22" s="437"/>
      <c r="CU22" s="437"/>
      <c r="CV22" s="437"/>
      <c r="CW22" s="437"/>
      <c r="CX22" s="437"/>
      <c r="CY22" s="437"/>
      <c r="CZ22" s="437"/>
      <c r="DA22" s="437"/>
      <c r="DB22" s="437"/>
      <c r="DC22" s="1230"/>
      <c r="DD22" s="1100"/>
      <c r="DE22" s="1100"/>
      <c r="DF22" s="1100"/>
      <c r="DG22" s="1100"/>
      <c r="DH22" s="1100"/>
      <c r="DI22" s="1100"/>
      <c r="DJ22" s="1100"/>
      <c r="DK22" s="1230">
        <f>SUM(DD22:DJ22)</f>
        <v>0</v>
      </c>
      <c r="DL22" s="1100"/>
      <c r="DM22" s="1100"/>
      <c r="DN22" s="1100"/>
      <c r="DO22" s="1100"/>
      <c r="DP22" s="1100"/>
      <c r="DQ22" s="1100"/>
      <c r="DR22" s="1100"/>
      <c r="DS22" s="1230">
        <f>SUM(DL22:DR22)</f>
        <v>0</v>
      </c>
      <c r="DT22" s="100">
        <f t="shared" si="3"/>
        <v>0</v>
      </c>
      <c r="DU22" s="829"/>
    </row>
    <row r="23" spans="1:125" ht="21" customHeight="1" x14ac:dyDescent="0.3"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</row>
    <row r="24" spans="1:125" ht="21" customHeight="1" x14ac:dyDescent="0.3">
      <c r="A24" s="47" t="s">
        <v>314</v>
      </c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</row>
    <row r="25" spans="1:125" x14ac:dyDescent="0.3">
      <c r="A25" s="50" t="s">
        <v>374</v>
      </c>
      <c r="AB25" s="49"/>
    </row>
    <row r="26" spans="1:125" x14ac:dyDescent="0.3">
      <c r="A26" s="50" t="s">
        <v>375</v>
      </c>
    </row>
    <row r="31" spans="1:125" ht="17.25" x14ac:dyDescent="0.35">
      <c r="A31" s="1711"/>
      <c r="B31" s="1711"/>
      <c r="C31" s="1711"/>
      <c r="D31" s="1711"/>
      <c r="E31" s="161"/>
      <c r="AC31" s="49"/>
      <c r="AD31" s="49"/>
    </row>
  </sheetData>
  <sortState xmlns:xlrd2="http://schemas.microsoft.com/office/spreadsheetml/2017/richdata2" ref="A7:DT9">
    <sortCondition descending="1" ref="DT7:DT9"/>
  </sortState>
  <mergeCells count="14">
    <mergeCell ref="DL3:DR3"/>
    <mergeCell ref="Z1:AF1"/>
    <mergeCell ref="A31:D31"/>
    <mergeCell ref="CH3:CQ3"/>
    <mergeCell ref="AI3:AP3"/>
    <mergeCell ref="BN3:BW3"/>
    <mergeCell ref="F3:N3"/>
    <mergeCell ref="Z3:AG3"/>
    <mergeCell ref="AR3:AY3"/>
    <mergeCell ref="DC3:DK3"/>
    <mergeCell ref="CS3:DB3"/>
    <mergeCell ref="P3:X3"/>
    <mergeCell ref="BA3:BK3"/>
    <mergeCell ref="BX3:CF3"/>
  </mergeCells>
  <phoneticPr fontId="5" type="noConversion"/>
  <pageMargins left="0.5" right="0.5" top="0.5" bottom="0.5" header="0" footer="0"/>
  <pageSetup scale="85" orientation="landscape" r:id="rId1"/>
  <headerFooter alignWithMargins="0"/>
  <ignoredErrors>
    <ignoredError sqref="AQ15:AQ16 AQ12 AQ20 CR11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06BE7-237C-4452-B9B8-DCD7ACCA0A42}">
  <dimension ref="A1:AA12"/>
  <sheetViews>
    <sheetView workbookViewId="0">
      <selection activeCell="D11" sqref="D11"/>
    </sheetView>
  </sheetViews>
  <sheetFormatPr defaultRowHeight="12.75" x14ac:dyDescent="0.2"/>
  <cols>
    <col min="1" max="1" width="25.28515625" bestFit="1" customWidth="1"/>
    <col min="3" max="3" width="22.7109375" bestFit="1" customWidth="1"/>
    <col min="4" max="4" width="17.42578125" bestFit="1" customWidth="1"/>
    <col min="5" max="6" width="4" customWidth="1"/>
    <col min="7" max="10" width="3.85546875" customWidth="1"/>
    <col min="11" max="11" width="4.140625" customWidth="1"/>
    <col min="12" max="12" width="3.85546875" customWidth="1"/>
    <col min="13" max="13" width="4.85546875" customWidth="1"/>
    <col min="14" max="18" width="4.7109375" customWidth="1"/>
    <col min="19" max="19" width="4.42578125" customWidth="1"/>
    <col min="20" max="20" width="4.85546875" customWidth="1"/>
    <col min="21" max="21" width="4.5703125" customWidth="1"/>
    <col min="22" max="22" width="4.28515625" customWidth="1"/>
    <col min="23" max="23" width="4.42578125" customWidth="1"/>
    <col min="24" max="24" width="4" customWidth="1"/>
    <col min="25" max="25" width="4.85546875" customWidth="1"/>
    <col min="26" max="26" width="5.5703125" customWidth="1"/>
  </cols>
  <sheetData>
    <row r="1" spans="1:27" ht="23.25" x14ac:dyDescent="0.35">
      <c r="A1" s="349" t="s">
        <v>625</v>
      </c>
    </row>
    <row r="2" spans="1:27" ht="20.25" x14ac:dyDescent="0.3">
      <c r="A2" s="352" t="s">
        <v>381</v>
      </c>
      <c r="E2" s="1713" t="s">
        <v>259</v>
      </c>
      <c r="F2" s="1713"/>
      <c r="G2" s="1713"/>
      <c r="H2" s="1550" t="s">
        <v>259</v>
      </c>
      <c r="I2" s="1551"/>
      <c r="J2" s="1552"/>
      <c r="K2" s="1715" t="s">
        <v>1</v>
      </c>
      <c r="L2" s="1715"/>
      <c r="M2" s="1714" t="s">
        <v>227</v>
      </c>
      <c r="N2" s="1714"/>
      <c r="O2" s="1714"/>
      <c r="P2" s="1558" t="s">
        <v>227</v>
      </c>
      <c r="Q2" s="1559"/>
      <c r="R2" s="1560"/>
      <c r="S2" s="1716" t="s">
        <v>224</v>
      </c>
      <c r="T2" s="1716"/>
      <c r="U2" s="1713" t="s">
        <v>259</v>
      </c>
      <c r="V2" s="1713"/>
      <c r="W2" s="1713"/>
      <c r="X2" s="1714" t="s">
        <v>227</v>
      </c>
      <c r="Y2" s="1714"/>
      <c r="Z2" s="1714"/>
    </row>
    <row r="3" spans="1:27" ht="83.25" x14ac:dyDescent="0.2">
      <c r="A3" t="s">
        <v>715</v>
      </c>
      <c r="B3" t="s">
        <v>716</v>
      </c>
      <c r="C3" t="s">
        <v>147</v>
      </c>
      <c r="D3" t="s">
        <v>201</v>
      </c>
      <c r="E3" s="446" t="s">
        <v>251</v>
      </c>
      <c r="F3" s="288"/>
      <c r="G3" s="288"/>
      <c r="H3" s="596" t="s">
        <v>251</v>
      </c>
      <c r="I3" s="597"/>
      <c r="J3" s="597"/>
      <c r="K3" s="447" t="s">
        <v>320</v>
      </c>
      <c r="L3" s="448" t="s">
        <v>321</v>
      </c>
      <c r="M3" s="158"/>
      <c r="N3" s="158"/>
      <c r="O3" s="158"/>
      <c r="P3" s="158"/>
      <c r="Q3" s="158"/>
      <c r="R3" s="158"/>
      <c r="S3" s="109"/>
      <c r="T3" s="109"/>
      <c r="U3" s="446" t="s">
        <v>251</v>
      </c>
      <c r="V3" s="288"/>
      <c r="W3" s="288"/>
      <c r="X3" s="158"/>
      <c r="Y3" s="158"/>
      <c r="Z3" s="158"/>
      <c r="AA3" s="192" t="s">
        <v>20</v>
      </c>
    </row>
    <row r="4" spans="1:27" x14ac:dyDescent="0.2">
      <c r="A4" s="28"/>
      <c r="B4" s="28"/>
      <c r="C4" s="28"/>
      <c r="D4" s="28"/>
      <c r="E4" s="333"/>
      <c r="F4" s="333"/>
      <c r="G4" s="333"/>
      <c r="H4" s="333"/>
      <c r="I4" s="333"/>
      <c r="J4" s="333"/>
      <c r="K4" s="449"/>
      <c r="L4" s="449"/>
      <c r="M4" s="158"/>
      <c r="N4" s="158"/>
      <c r="O4" s="158"/>
      <c r="P4" s="158"/>
      <c r="Q4" s="158"/>
      <c r="R4" s="158"/>
      <c r="S4" s="109"/>
      <c r="T4" s="109"/>
      <c r="U4" s="333"/>
      <c r="V4" s="288"/>
      <c r="W4" s="288"/>
      <c r="X4" s="158"/>
      <c r="Y4" s="158"/>
      <c r="Z4" s="158"/>
      <c r="AA4" s="271">
        <f>SUM(E4:Z4)</f>
        <v>0</v>
      </c>
    </row>
    <row r="5" spans="1:27" x14ac:dyDescent="0.2">
      <c r="A5" s="28"/>
      <c r="B5" s="28"/>
      <c r="C5" s="28"/>
      <c r="D5" s="44"/>
      <c r="E5" s="288"/>
      <c r="F5" s="288"/>
      <c r="G5" s="288"/>
      <c r="H5" s="288"/>
      <c r="I5" s="288"/>
      <c r="J5" s="288"/>
      <c r="K5" s="449"/>
      <c r="L5" s="450"/>
      <c r="M5" s="158"/>
      <c r="N5" s="158"/>
      <c r="O5" s="158"/>
      <c r="P5" s="158"/>
      <c r="Q5" s="158"/>
      <c r="R5" s="158"/>
      <c r="S5" s="109"/>
      <c r="T5" s="109"/>
      <c r="U5" s="288"/>
      <c r="V5" s="288"/>
      <c r="W5" s="288"/>
      <c r="X5" s="158"/>
      <c r="Y5" s="158"/>
      <c r="Z5" s="158"/>
      <c r="AA5" s="271"/>
    </row>
    <row r="6" spans="1:27" x14ac:dyDescent="0.2">
      <c r="A6" s="28"/>
      <c r="B6" s="28"/>
      <c r="C6" s="28"/>
      <c r="D6" s="28"/>
      <c r="E6" s="288"/>
      <c r="F6" s="288"/>
      <c r="G6" s="288"/>
      <c r="H6" s="288"/>
      <c r="I6" s="288"/>
      <c r="J6" s="288"/>
      <c r="K6" s="450"/>
      <c r="L6" s="450"/>
      <c r="M6" s="158"/>
      <c r="N6" s="158"/>
      <c r="O6" s="158"/>
      <c r="P6" s="158"/>
      <c r="Q6" s="158"/>
      <c r="R6" s="158"/>
      <c r="S6" s="109"/>
      <c r="T6" s="109"/>
      <c r="U6" s="288"/>
      <c r="V6" s="288"/>
      <c r="W6" s="288"/>
      <c r="X6" s="158"/>
      <c r="Y6" s="158"/>
      <c r="Z6" s="158"/>
      <c r="AA6" s="271"/>
    </row>
    <row r="7" spans="1:27" x14ac:dyDescent="0.2">
      <c r="A7" s="28"/>
      <c r="B7" s="28"/>
      <c r="C7" s="28"/>
      <c r="D7" s="28"/>
      <c r="E7" s="288"/>
      <c r="F7" s="288"/>
      <c r="G7" s="288"/>
      <c r="H7" s="288"/>
      <c r="I7" s="288"/>
      <c r="J7" s="288"/>
      <c r="K7" s="450"/>
      <c r="L7" s="450"/>
      <c r="M7" s="158"/>
      <c r="N7" s="158"/>
      <c r="O7" s="158"/>
      <c r="P7" s="158"/>
      <c r="Q7" s="158"/>
      <c r="R7" s="158"/>
      <c r="S7" s="109"/>
      <c r="T7" s="109"/>
      <c r="U7" s="288"/>
      <c r="V7" s="288"/>
      <c r="W7" s="288"/>
      <c r="X7" s="158"/>
      <c r="Y7" s="158"/>
      <c r="Z7" s="158"/>
      <c r="AA7" s="271"/>
    </row>
    <row r="8" spans="1:27" x14ac:dyDescent="0.2">
      <c r="A8" s="28"/>
      <c r="B8" s="28"/>
      <c r="C8" s="28"/>
      <c r="D8" s="28"/>
      <c r="E8" s="288"/>
      <c r="F8" s="288"/>
      <c r="G8" s="288"/>
      <c r="H8" s="288"/>
      <c r="I8" s="288"/>
      <c r="J8" s="288"/>
      <c r="K8" s="450"/>
      <c r="L8" s="450"/>
      <c r="M8" s="158"/>
      <c r="N8" s="158"/>
      <c r="O8" s="158"/>
      <c r="P8" s="158"/>
      <c r="Q8" s="158"/>
      <c r="R8" s="158"/>
      <c r="S8" s="109"/>
      <c r="T8" s="109"/>
      <c r="U8" s="288"/>
      <c r="V8" s="288"/>
      <c r="W8" s="288"/>
      <c r="X8" s="158"/>
      <c r="Y8" s="158"/>
      <c r="Z8" s="158"/>
      <c r="AA8" s="271"/>
    </row>
    <row r="9" spans="1:27" x14ac:dyDescent="0.2">
      <c r="A9" s="28"/>
      <c r="B9" s="28"/>
      <c r="C9" s="28"/>
      <c r="D9" s="28"/>
      <c r="E9" s="288"/>
      <c r="F9" s="288"/>
      <c r="G9" s="288"/>
      <c r="H9" s="288"/>
      <c r="I9" s="288"/>
      <c r="J9" s="288"/>
      <c r="K9" s="450"/>
      <c r="L9" s="450"/>
      <c r="M9" s="158"/>
      <c r="N9" s="158"/>
      <c r="O9" s="158"/>
      <c r="P9" s="158"/>
      <c r="Q9" s="158"/>
      <c r="R9" s="158"/>
      <c r="S9" s="109"/>
      <c r="T9" s="109"/>
      <c r="U9" s="288"/>
      <c r="V9" s="288"/>
      <c r="W9" s="288"/>
      <c r="X9" s="158"/>
      <c r="Y9" s="158"/>
      <c r="Z9" s="158"/>
      <c r="AA9" s="252">
        <f>SUM(E9:Z9)</f>
        <v>0</v>
      </c>
    </row>
    <row r="11" spans="1:27" x14ac:dyDescent="0.2">
      <c r="A11" s="88" t="s">
        <v>314</v>
      </c>
    </row>
    <row r="12" spans="1:27" x14ac:dyDescent="0.2">
      <c r="A12" s="88" t="s">
        <v>343</v>
      </c>
    </row>
  </sheetData>
  <mergeCells count="8">
    <mergeCell ref="U2:W2"/>
    <mergeCell ref="X2:Z2"/>
    <mergeCell ref="E2:G2"/>
    <mergeCell ref="K2:L2"/>
    <mergeCell ref="M2:O2"/>
    <mergeCell ref="S2:T2"/>
    <mergeCell ref="H2:J2"/>
    <mergeCell ref="P2:R2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J25"/>
  <sheetViews>
    <sheetView zoomScale="90" zoomScaleNormal="90" workbookViewId="0">
      <pane xSplit="1" topLeftCell="B1" activePane="topRight" state="frozen"/>
      <selection activeCell="BS17" sqref="BS17"/>
      <selection pane="topRight" activeCell="BI18" sqref="BI18"/>
    </sheetView>
  </sheetViews>
  <sheetFormatPr defaultColWidth="9.140625" defaultRowHeight="12.75" x14ac:dyDescent="0.2"/>
  <cols>
    <col min="1" max="1" width="27.7109375" customWidth="1"/>
    <col min="2" max="2" width="8.7109375" customWidth="1"/>
    <col min="3" max="3" width="20.140625" customWidth="1"/>
    <col min="4" max="4" width="22.85546875" customWidth="1"/>
    <col min="5" max="5" width="2.5703125" customWidth="1"/>
    <col min="6" max="86" width="5.7109375" customWidth="1"/>
  </cols>
  <sheetData>
    <row r="1" spans="1:88" ht="25.5" x14ac:dyDescent="0.45">
      <c r="A1" s="349" t="s">
        <v>625</v>
      </c>
      <c r="B1" s="137"/>
      <c r="C1" s="137"/>
      <c r="D1" s="137"/>
      <c r="E1" s="137"/>
      <c r="F1" s="137"/>
      <c r="G1" s="137"/>
      <c r="H1" s="137"/>
      <c r="I1" s="137"/>
      <c r="AB1" s="157"/>
      <c r="AC1" s="157"/>
    </row>
    <row r="2" spans="1:88" ht="18" x14ac:dyDescent="0.25">
      <c r="A2" s="140" t="s">
        <v>167</v>
      </c>
      <c r="B2" s="140"/>
      <c r="C2" s="140"/>
      <c r="D2" s="140"/>
      <c r="E2" s="14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88" ht="18.75" x14ac:dyDescent="0.3">
      <c r="A3" s="1"/>
      <c r="B3" s="1"/>
      <c r="C3" s="1"/>
      <c r="D3" s="1"/>
      <c r="E3" s="1"/>
      <c r="F3" s="1620" t="s">
        <v>257</v>
      </c>
      <c r="G3" s="1621"/>
      <c r="H3" s="1621"/>
      <c r="I3" s="1621"/>
      <c r="J3" s="1621"/>
      <c r="K3" s="1621"/>
      <c r="L3" s="1622"/>
      <c r="M3" s="845"/>
      <c r="N3" s="1629" t="s">
        <v>257</v>
      </c>
      <c r="O3" s="1627"/>
      <c r="P3" s="1627"/>
      <c r="Q3" s="1627"/>
      <c r="R3" s="1627"/>
      <c r="S3" s="1627"/>
      <c r="T3" s="1628"/>
      <c r="U3" s="504"/>
      <c r="V3" s="1620" t="s">
        <v>629</v>
      </c>
      <c r="W3" s="1621"/>
      <c r="X3" s="1621"/>
      <c r="Y3" s="1621"/>
      <c r="Z3" s="1621"/>
      <c r="AA3" s="1621"/>
      <c r="AB3" s="1622"/>
      <c r="AC3" s="845"/>
      <c r="AD3" s="1611" t="s">
        <v>300</v>
      </c>
      <c r="AE3" s="1612"/>
      <c r="AF3" s="1612"/>
      <c r="AG3" s="1612"/>
      <c r="AH3" s="1613"/>
      <c r="AI3" s="848"/>
      <c r="AJ3" s="848"/>
      <c r="AK3" s="1611" t="s">
        <v>300</v>
      </c>
      <c r="AL3" s="1612"/>
      <c r="AM3" s="1612"/>
      <c r="AN3" s="1612"/>
      <c r="AO3" s="1613"/>
      <c r="AP3" s="1041"/>
      <c r="AQ3" s="876"/>
      <c r="AR3" s="1722" t="s">
        <v>577</v>
      </c>
      <c r="AS3" s="1723"/>
      <c r="AT3" s="1723"/>
      <c r="AU3" s="1723"/>
      <c r="AV3" s="1724"/>
      <c r="AW3" s="1719" t="s">
        <v>224</v>
      </c>
      <c r="AX3" s="1720"/>
      <c r="AY3" s="1720"/>
      <c r="AZ3" s="1720"/>
      <c r="BA3" s="1720"/>
      <c r="BB3" s="1720"/>
      <c r="BC3" s="877"/>
      <c r="BD3" s="1721" t="s">
        <v>257</v>
      </c>
      <c r="BE3" s="1721"/>
      <c r="BF3" s="1721"/>
      <c r="BG3" s="1721"/>
      <c r="BH3" s="1721"/>
      <c r="BI3" s="1721"/>
      <c r="BJ3" s="1721"/>
      <c r="BK3" s="881"/>
      <c r="BL3" s="1620" t="s">
        <v>257</v>
      </c>
      <c r="BM3" s="1621"/>
      <c r="BN3" s="1621"/>
      <c r="BO3" s="1621"/>
      <c r="BP3" s="1621"/>
      <c r="BQ3" s="1621"/>
      <c r="BR3" s="1621"/>
      <c r="BS3" s="1622"/>
      <c r="BT3" s="1614" t="s">
        <v>300</v>
      </c>
      <c r="BU3" s="1615"/>
      <c r="BV3" s="1615"/>
      <c r="BW3" s="1615"/>
      <c r="BX3" s="1615"/>
      <c r="BY3" s="1616"/>
      <c r="BZ3" s="847"/>
      <c r="CA3" s="1718" t="s">
        <v>226</v>
      </c>
      <c r="CB3" s="1718"/>
      <c r="CC3" s="1718"/>
      <c r="CD3" s="1718"/>
      <c r="CE3" s="1718"/>
      <c r="CF3" s="1718"/>
      <c r="CG3" s="882"/>
    </row>
    <row r="4" spans="1:88" ht="165.75" customHeight="1" x14ac:dyDescent="0.3">
      <c r="A4" s="3" t="s">
        <v>16</v>
      </c>
      <c r="B4" s="3" t="s">
        <v>17</v>
      </c>
      <c r="C4" s="3" t="s">
        <v>18</v>
      </c>
      <c r="D4" s="3" t="s">
        <v>147</v>
      </c>
      <c r="E4" s="3"/>
      <c r="F4" s="361" t="s">
        <v>299</v>
      </c>
      <c r="G4" s="361" t="s">
        <v>298</v>
      </c>
      <c r="H4" s="361" t="s">
        <v>69</v>
      </c>
      <c r="I4" s="361" t="s">
        <v>74</v>
      </c>
      <c r="J4" s="361" t="s">
        <v>59</v>
      </c>
      <c r="K4" s="451" t="s">
        <v>215</v>
      </c>
      <c r="L4" s="451" t="s">
        <v>70</v>
      </c>
      <c r="M4" s="867" t="s">
        <v>426</v>
      </c>
      <c r="N4" s="1298" t="s">
        <v>299</v>
      </c>
      <c r="O4" s="599" t="s">
        <v>298</v>
      </c>
      <c r="P4" s="599" t="s">
        <v>69</v>
      </c>
      <c r="Q4" s="599" t="s">
        <v>74</v>
      </c>
      <c r="R4" s="599" t="s">
        <v>59</v>
      </c>
      <c r="S4" s="599" t="s">
        <v>215</v>
      </c>
      <c r="T4" s="599" t="s">
        <v>70</v>
      </c>
      <c r="U4" s="1302" t="s">
        <v>426</v>
      </c>
      <c r="V4" s="1300" t="s">
        <v>299</v>
      </c>
      <c r="W4" s="1301" t="s">
        <v>298</v>
      </c>
      <c r="X4" s="1301" t="s">
        <v>69</v>
      </c>
      <c r="Y4" s="1301" t="s">
        <v>74</v>
      </c>
      <c r="Z4" s="1301" t="s">
        <v>59</v>
      </c>
      <c r="AA4" s="599" t="s">
        <v>215</v>
      </c>
      <c r="AB4" s="599" t="s">
        <v>70</v>
      </c>
      <c r="AC4" s="875" t="s">
        <v>426</v>
      </c>
      <c r="AD4" s="356" t="s">
        <v>60</v>
      </c>
      <c r="AE4" s="357" t="s">
        <v>298</v>
      </c>
      <c r="AF4" s="357" t="s">
        <v>215</v>
      </c>
      <c r="AG4" s="357" t="s">
        <v>69</v>
      </c>
      <c r="AH4" s="357" t="s">
        <v>70</v>
      </c>
      <c r="AI4" s="357" t="s">
        <v>59</v>
      </c>
      <c r="AJ4" s="1317" t="s">
        <v>426</v>
      </c>
      <c r="AK4" s="356" t="s">
        <v>60</v>
      </c>
      <c r="AL4" s="357" t="s">
        <v>298</v>
      </c>
      <c r="AM4" s="357" t="s">
        <v>215</v>
      </c>
      <c r="AN4" s="357" t="s">
        <v>69</v>
      </c>
      <c r="AO4" s="357" t="s">
        <v>70</v>
      </c>
      <c r="AP4" s="357" t="s">
        <v>59</v>
      </c>
      <c r="AQ4" s="1317" t="s">
        <v>426</v>
      </c>
      <c r="AR4" s="1384" t="s">
        <v>69</v>
      </c>
      <c r="AS4" s="1385" t="s">
        <v>74</v>
      </c>
      <c r="AT4" s="1385" t="s">
        <v>70</v>
      </c>
      <c r="AU4" s="1385" t="s">
        <v>61</v>
      </c>
      <c r="AV4" s="1346" t="s">
        <v>304</v>
      </c>
      <c r="AW4" s="360" t="s">
        <v>215</v>
      </c>
      <c r="AX4" s="360" t="s">
        <v>74</v>
      </c>
      <c r="AY4" s="360" t="s">
        <v>69</v>
      </c>
      <c r="AZ4" s="360" t="s">
        <v>299</v>
      </c>
      <c r="BA4" s="360" t="s">
        <v>70</v>
      </c>
      <c r="BB4" s="360" t="s">
        <v>298</v>
      </c>
      <c r="BC4" s="875" t="s">
        <v>426</v>
      </c>
      <c r="BD4" s="454" t="s">
        <v>112</v>
      </c>
      <c r="BE4" s="455" t="s">
        <v>70</v>
      </c>
      <c r="BF4" s="455" t="s">
        <v>74</v>
      </c>
      <c r="BG4" s="455" t="s">
        <v>69</v>
      </c>
      <c r="BH4" s="455" t="s">
        <v>298</v>
      </c>
      <c r="BI4" s="455" t="s">
        <v>299</v>
      </c>
      <c r="BJ4" s="455" t="s">
        <v>59</v>
      </c>
      <c r="BK4" s="875" t="s">
        <v>426</v>
      </c>
      <c r="BL4" s="454" t="s">
        <v>112</v>
      </c>
      <c r="BM4" s="455" t="s">
        <v>70</v>
      </c>
      <c r="BN4" s="455" t="s">
        <v>74</v>
      </c>
      <c r="BO4" s="455" t="s">
        <v>69</v>
      </c>
      <c r="BP4" s="455" t="s">
        <v>298</v>
      </c>
      <c r="BQ4" s="455" t="s">
        <v>299</v>
      </c>
      <c r="BR4" s="455" t="s">
        <v>59</v>
      </c>
      <c r="BS4" s="875" t="s">
        <v>426</v>
      </c>
      <c r="BT4" s="358" t="s">
        <v>60</v>
      </c>
      <c r="BU4" s="358" t="s">
        <v>298</v>
      </c>
      <c r="BV4" s="359" t="s">
        <v>69</v>
      </c>
      <c r="BW4" s="359" t="s">
        <v>59</v>
      </c>
      <c r="BX4" s="359" t="s">
        <v>215</v>
      </c>
      <c r="BY4" s="359" t="s">
        <v>70</v>
      </c>
      <c r="BZ4" s="875" t="s">
        <v>426</v>
      </c>
      <c r="CA4" s="907" t="s">
        <v>60</v>
      </c>
      <c r="CB4" s="908" t="s">
        <v>298</v>
      </c>
      <c r="CC4" s="357" t="s">
        <v>69</v>
      </c>
      <c r="CD4" s="357" t="s">
        <v>59</v>
      </c>
      <c r="CE4" s="357" t="s">
        <v>215</v>
      </c>
      <c r="CF4" s="357" t="s">
        <v>70</v>
      </c>
      <c r="CG4" s="910" t="s">
        <v>426</v>
      </c>
      <c r="CH4" s="92" t="s">
        <v>158</v>
      </c>
      <c r="CI4" s="50" t="s">
        <v>424</v>
      </c>
    </row>
    <row r="5" spans="1:88" ht="18" x14ac:dyDescent="0.35">
      <c r="A5" s="3"/>
      <c r="B5" s="3"/>
      <c r="C5" s="3"/>
      <c r="D5" s="3"/>
      <c r="E5" s="3"/>
      <c r="F5" s="452"/>
      <c r="G5" s="452"/>
      <c r="H5" s="452"/>
      <c r="I5" s="452"/>
      <c r="J5" s="452"/>
      <c r="K5" s="452"/>
      <c r="L5" s="452"/>
      <c r="M5" s="868"/>
      <c r="N5" s="598"/>
      <c r="O5" s="598"/>
      <c r="P5" s="598"/>
      <c r="Q5" s="598"/>
      <c r="R5" s="598"/>
      <c r="S5" s="598"/>
      <c r="T5" s="598"/>
      <c r="U5" s="1180"/>
      <c r="V5" s="598"/>
      <c r="W5" s="452"/>
      <c r="X5" s="452"/>
      <c r="Y5" s="452"/>
      <c r="Z5" s="452"/>
      <c r="AA5" s="452"/>
      <c r="AB5" s="452"/>
      <c r="AC5" s="912"/>
      <c r="AD5" s="176"/>
      <c r="AE5" s="177"/>
      <c r="AF5" s="177"/>
      <c r="AG5" s="177"/>
      <c r="AH5" s="177"/>
      <c r="AI5" s="177"/>
      <c r="AJ5" s="1318"/>
      <c r="AK5" s="177"/>
      <c r="AL5" s="177"/>
      <c r="AM5" s="177"/>
      <c r="AN5" s="177"/>
      <c r="AO5" s="177"/>
      <c r="AP5" s="177"/>
      <c r="AQ5" s="1318"/>
      <c r="AR5" s="1386"/>
      <c r="AS5" s="1387"/>
      <c r="AT5" s="1387"/>
      <c r="AU5" s="1387"/>
      <c r="AV5" s="1347">
        <v>0</v>
      </c>
      <c r="AW5" s="459"/>
      <c r="AX5" s="459"/>
      <c r="AY5" s="459"/>
      <c r="AZ5" s="459"/>
      <c r="BA5" s="459"/>
      <c r="BB5" s="459"/>
      <c r="BC5" s="878"/>
      <c r="BD5" s="849"/>
      <c r="BE5" s="452"/>
      <c r="BF5" s="452"/>
      <c r="BG5" s="452"/>
      <c r="BH5" s="452"/>
      <c r="BI5" s="452"/>
      <c r="BJ5" s="452"/>
      <c r="BK5" s="878"/>
      <c r="BL5" s="452"/>
      <c r="BM5" s="452"/>
      <c r="BN5" s="452"/>
      <c r="BO5" s="452"/>
      <c r="BP5" s="452"/>
      <c r="BQ5" s="452"/>
      <c r="BR5" s="452"/>
      <c r="BS5" s="911"/>
      <c r="BT5" s="121"/>
      <c r="BU5" s="175"/>
      <c r="BV5" s="175"/>
      <c r="BW5" s="175"/>
      <c r="BX5" s="158"/>
      <c r="BY5" s="158"/>
      <c r="BZ5" s="634"/>
      <c r="CA5" s="158"/>
      <c r="CB5" s="158"/>
      <c r="CC5" s="158"/>
      <c r="CD5" s="158"/>
      <c r="CE5" s="158"/>
      <c r="CF5" s="158"/>
      <c r="CG5" s="909"/>
      <c r="CH5" s="1040"/>
      <c r="CI5" s="1492"/>
    </row>
    <row r="6" spans="1:88" ht="21" customHeight="1" x14ac:dyDescent="0.35">
      <c r="A6" s="33"/>
      <c r="B6" s="33"/>
      <c r="C6" s="33"/>
      <c r="D6" s="33"/>
      <c r="E6" s="33"/>
      <c r="F6" s="453"/>
      <c r="G6" s="453"/>
      <c r="H6" s="453"/>
      <c r="I6" s="453"/>
      <c r="J6" s="453"/>
      <c r="K6" s="453"/>
      <c r="L6" s="453"/>
      <c r="M6" s="868"/>
      <c r="N6" s="1299"/>
      <c r="O6" s="1299"/>
      <c r="P6" s="1299"/>
      <c r="Q6" s="1299"/>
      <c r="R6" s="1299"/>
      <c r="S6" s="1299"/>
      <c r="T6" s="1299"/>
      <c r="U6" s="926">
        <f t="shared" ref="U6:U9" si="0">SUM(N6:T6)</f>
        <v>0</v>
      </c>
      <c r="V6" s="495"/>
      <c r="W6" s="412"/>
      <c r="X6" s="412"/>
      <c r="Y6" s="412"/>
      <c r="Z6" s="412"/>
      <c r="AA6" s="412"/>
      <c r="AB6" s="412"/>
      <c r="AC6" s="913"/>
      <c r="AD6" s="176"/>
      <c r="AE6" s="177"/>
      <c r="AF6" s="177"/>
      <c r="AG6" s="177"/>
      <c r="AH6" s="177"/>
      <c r="AI6" s="177"/>
      <c r="AJ6" s="1318"/>
      <c r="AK6" s="177"/>
      <c r="AL6" s="177"/>
      <c r="AM6" s="177"/>
      <c r="AN6" s="177"/>
      <c r="AO6" s="177"/>
      <c r="AP6" s="177"/>
      <c r="AQ6" s="1318"/>
      <c r="AR6" s="1386"/>
      <c r="AS6" s="1387"/>
      <c r="AT6" s="1387"/>
      <c r="AU6" s="1387"/>
      <c r="AV6" s="1347"/>
      <c r="AW6" s="460"/>
      <c r="AX6" s="460"/>
      <c r="AY6" s="460"/>
      <c r="AZ6" s="460"/>
      <c r="BA6" s="460"/>
      <c r="BB6" s="460"/>
      <c r="BC6" s="879"/>
      <c r="BD6" s="454"/>
      <c r="BE6" s="453"/>
      <c r="BF6" s="453"/>
      <c r="BG6" s="453"/>
      <c r="BH6" s="453"/>
      <c r="BI6" s="453"/>
      <c r="BJ6" s="453"/>
      <c r="BK6" s="879"/>
      <c r="BL6" s="453"/>
      <c r="BM6" s="453"/>
      <c r="BN6" s="453"/>
      <c r="BO6" s="453"/>
      <c r="BP6" s="453"/>
      <c r="BQ6" s="453"/>
      <c r="BR6" s="453"/>
      <c r="BS6" s="870"/>
      <c r="BT6" s="121"/>
      <c r="BU6" s="175"/>
      <c r="BV6" s="175"/>
      <c r="BW6" s="175"/>
      <c r="BX6" s="158"/>
      <c r="BY6" s="175"/>
      <c r="BZ6" s="634"/>
      <c r="CA6" s="175"/>
      <c r="CB6" s="175"/>
      <c r="CC6" s="175"/>
      <c r="CD6" s="175"/>
      <c r="CE6" s="175"/>
      <c r="CF6" s="175"/>
      <c r="CG6" s="634"/>
      <c r="CH6" s="1040"/>
      <c r="CI6" s="1493"/>
    </row>
    <row r="7" spans="1:88" ht="21" customHeight="1" x14ac:dyDescent="0.35">
      <c r="A7" s="44" t="s">
        <v>483</v>
      </c>
      <c r="B7" s="44">
        <v>2856</v>
      </c>
      <c r="C7" s="44" t="s">
        <v>482</v>
      </c>
      <c r="D7" s="44" t="s">
        <v>486</v>
      </c>
      <c r="E7" s="32"/>
      <c r="F7" s="453"/>
      <c r="G7" s="453"/>
      <c r="H7" s="453"/>
      <c r="I7" s="453"/>
      <c r="J7" s="453"/>
      <c r="K7" s="453"/>
      <c r="L7" s="453"/>
      <c r="M7" s="911"/>
      <c r="N7" s="453"/>
      <c r="O7" s="453"/>
      <c r="P7" s="453"/>
      <c r="Q7" s="453"/>
      <c r="R7" s="453"/>
      <c r="S7" s="453"/>
      <c r="T7" s="453"/>
      <c r="U7" s="926">
        <f t="shared" si="0"/>
        <v>0</v>
      </c>
      <c r="V7" s="412"/>
      <c r="W7" s="412"/>
      <c r="X7" s="412"/>
      <c r="Y7" s="412"/>
      <c r="Z7" s="412"/>
      <c r="AA7" s="412"/>
      <c r="AB7" s="412"/>
      <c r="AC7" s="913">
        <f>SUM(V7:AB7)</f>
        <v>0</v>
      </c>
      <c r="AD7" s="178"/>
      <c r="AE7" s="179"/>
      <c r="AF7" s="179"/>
      <c r="AG7" s="179"/>
      <c r="AH7" s="179"/>
      <c r="AI7" s="179"/>
      <c r="AJ7" s="1319">
        <f>SUM(AD7:AI7)</f>
        <v>0</v>
      </c>
      <c r="AK7" s="179"/>
      <c r="AL7" s="179"/>
      <c r="AM7" s="179"/>
      <c r="AN7" s="179"/>
      <c r="AO7" s="179"/>
      <c r="AP7" s="179"/>
      <c r="AQ7" s="1319">
        <f t="shared" ref="AQ7:AQ9" si="1">SUM(AK7:AP7)</f>
        <v>0</v>
      </c>
      <c r="AR7" s="1386"/>
      <c r="AS7" s="1387"/>
      <c r="AT7" s="1387"/>
      <c r="AU7" s="1387"/>
      <c r="AV7" s="1347"/>
      <c r="AW7" s="460"/>
      <c r="AX7" s="460"/>
      <c r="AY7" s="460"/>
      <c r="AZ7" s="460"/>
      <c r="BA7" s="460"/>
      <c r="BB7" s="460"/>
      <c r="BC7" s="879"/>
      <c r="BD7" s="453"/>
      <c r="BE7" s="453"/>
      <c r="BF7" s="453"/>
      <c r="BG7" s="453"/>
      <c r="BH7" s="453"/>
      <c r="BI7" s="453"/>
      <c r="BJ7" s="453"/>
      <c r="BK7" s="879"/>
      <c r="BL7" s="453"/>
      <c r="BM7" s="453"/>
      <c r="BN7" s="453"/>
      <c r="BO7" s="453"/>
      <c r="BP7" s="453"/>
      <c r="BQ7" s="453"/>
      <c r="BR7" s="453"/>
      <c r="BS7" s="870"/>
      <c r="BT7" s="121"/>
      <c r="BU7" s="175"/>
      <c r="BV7" s="175"/>
      <c r="BW7" s="175"/>
      <c r="BX7" s="175"/>
      <c r="BY7" s="175"/>
      <c r="BZ7" s="634">
        <f>SUM(BT7:BY7)</f>
        <v>0</v>
      </c>
      <c r="CA7" s="175"/>
      <c r="CB7" s="175"/>
      <c r="CC7" s="175"/>
      <c r="CD7" s="175"/>
      <c r="CE7" s="175"/>
      <c r="CF7" s="175"/>
      <c r="CG7" s="634">
        <f>SUM(CA7:CF7)</f>
        <v>0</v>
      </c>
      <c r="CH7" s="1040">
        <f>SUM(M7,AC7,AJ7,AQ7,AV7,BC7,BK7,BS7,BZ7,CG7)</f>
        <v>0</v>
      </c>
      <c r="CI7" s="1494"/>
      <c r="CJ7" s="88"/>
    </row>
    <row r="8" spans="1:88" ht="21" customHeight="1" x14ac:dyDescent="0.35">
      <c r="A8" s="44" t="s">
        <v>505</v>
      </c>
      <c r="B8" s="184">
        <v>366</v>
      </c>
      <c r="C8" s="44" t="s">
        <v>506</v>
      </c>
      <c r="D8" s="44" t="s">
        <v>506</v>
      </c>
      <c r="E8" s="32"/>
      <c r="F8" s="453">
        <v>1</v>
      </c>
      <c r="G8" s="453">
        <v>1</v>
      </c>
      <c r="H8" s="453">
        <v>1</v>
      </c>
      <c r="I8" s="453">
        <v>1</v>
      </c>
      <c r="J8" s="453"/>
      <c r="K8" s="453">
        <v>1</v>
      </c>
      <c r="L8" s="453">
        <v>1</v>
      </c>
      <c r="M8" s="911">
        <f>SUM(F8:L8)</f>
        <v>6</v>
      </c>
      <c r="N8" s="453">
        <v>1</v>
      </c>
      <c r="O8" s="453">
        <v>1</v>
      </c>
      <c r="P8" s="453">
        <v>1</v>
      </c>
      <c r="Q8" s="453">
        <v>1</v>
      </c>
      <c r="R8" s="453"/>
      <c r="S8" s="453">
        <v>1</v>
      </c>
      <c r="T8" s="453">
        <v>1</v>
      </c>
      <c r="U8" s="926">
        <f t="shared" si="0"/>
        <v>6</v>
      </c>
      <c r="V8" s="412"/>
      <c r="W8" s="412"/>
      <c r="X8" s="412"/>
      <c r="Y8" s="412"/>
      <c r="Z8" s="412"/>
      <c r="AA8" s="412"/>
      <c r="AB8" s="412"/>
      <c r="AC8" s="913"/>
      <c r="AD8" s="178">
        <v>2</v>
      </c>
      <c r="AE8" s="179">
        <v>2</v>
      </c>
      <c r="AF8" s="179">
        <v>2</v>
      </c>
      <c r="AG8" s="179">
        <v>1</v>
      </c>
      <c r="AH8" s="179">
        <v>2</v>
      </c>
      <c r="AI8" s="179">
        <v>4</v>
      </c>
      <c r="AJ8" s="1319">
        <f>SUM(AD8:AI8)</f>
        <v>13</v>
      </c>
      <c r="AK8" s="178">
        <v>2</v>
      </c>
      <c r="AL8" s="179">
        <v>2</v>
      </c>
      <c r="AM8" s="179">
        <v>2</v>
      </c>
      <c r="AN8" s="179">
        <v>1</v>
      </c>
      <c r="AO8" s="179">
        <v>2</v>
      </c>
      <c r="AP8" s="179">
        <v>4</v>
      </c>
      <c r="AQ8" s="1319">
        <f t="shared" si="1"/>
        <v>13</v>
      </c>
      <c r="AR8" s="1386"/>
      <c r="AS8" s="1387"/>
      <c r="AT8" s="1387"/>
      <c r="AU8" s="1387"/>
      <c r="AV8" s="1347">
        <v>0</v>
      </c>
      <c r="AW8" s="460">
        <v>1</v>
      </c>
      <c r="AX8" s="460">
        <v>1</v>
      </c>
      <c r="AY8" s="460">
        <v>2</v>
      </c>
      <c r="AZ8" s="460"/>
      <c r="BA8" s="460">
        <v>2</v>
      </c>
      <c r="BB8" s="460">
        <v>1</v>
      </c>
      <c r="BC8" s="870">
        <f>SUM(AW8:BB8)</f>
        <v>7</v>
      </c>
      <c r="BD8" s="453">
        <v>1</v>
      </c>
      <c r="BE8" s="453">
        <v>1</v>
      </c>
      <c r="BF8" s="453">
        <v>1</v>
      </c>
      <c r="BG8" s="453">
        <v>1</v>
      </c>
      <c r="BH8" s="453">
        <v>1</v>
      </c>
      <c r="BI8" s="453">
        <v>1</v>
      </c>
      <c r="BJ8" s="453">
        <v>2</v>
      </c>
      <c r="BK8" s="870">
        <f>SUM(BD8:BJ8)</f>
        <v>8</v>
      </c>
      <c r="BL8" s="407">
        <v>1</v>
      </c>
      <c r="BM8" s="1125">
        <v>1</v>
      </c>
      <c r="BN8" s="1125">
        <v>1</v>
      </c>
      <c r="BO8" s="1125">
        <v>1</v>
      </c>
      <c r="BP8" s="1125">
        <v>1</v>
      </c>
      <c r="BQ8" s="1125">
        <v>1</v>
      </c>
      <c r="BR8" s="1125">
        <v>2</v>
      </c>
      <c r="BS8" s="870">
        <f>SUM(BL8:BR8)</f>
        <v>8</v>
      </c>
      <c r="BT8" s="121">
        <v>4</v>
      </c>
      <c r="BU8" s="175">
        <v>2</v>
      </c>
      <c r="BV8" s="175">
        <v>2</v>
      </c>
      <c r="BW8" s="175"/>
      <c r="BX8" s="175">
        <v>2</v>
      </c>
      <c r="BY8" s="175">
        <v>3</v>
      </c>
      <c r="BZ8" s="634">
        <f>SUM(BT8:BY8)</f>
        <v>13</v>
      </c>
      <c r="CA8" s="175">
        <v>4</v>
      </c>
      <c r="CB8" s="175">
        <v>2</v>
      </c>
      <c r="CC8" s="175">
        <v>2</v>
      </c>
      <c r="CD8" s="175"/>
      <c r="CE8" s="175">
        <v>2</v>
      </c>
      <c r="CF8" s="175">
        <v>3</v>
      </c>
      <c r="CG8" s="634">
        <f>SUM(CA8:CF8)</f>
        <v>13</v>
      </c>
      <c r="CH8" s="1040">
        <f t="shared" ref="CH8:CH15" si="2">SUM(M8,U8,AC8,AJ8,AQ8,AV8,BC8,BK8,BS8,BZ8,CG8)</f>
        <v>87</v>
      </c>
      <c r="CI8" s="1495">
        <v>3</v>
      </c>
    </row>
    <row r="9" spans="1:88" ht="21" customHeight="1" x14ac:dyDescent="0.35">
      <c r="A9" s="44" t="s">
        <v>29</v>
      </c>
      <c r="B9" s="44">
        <v>2614</v>
      </c>
      <c r="C9" s="44" t="s">
        <v>111</v>
      </c>
      <c r="D9" s="44" t="s">
        <v>193</v>
      </c>
      <c r="E9" s="32"/>
      <c r="F9" s="453"/>
      <c r="G9" s="453"/>
      <c r="H9" s="453"/>
      <c r="I9" s="453"/>
      <c r="J9" s="453"/>
      <c r="K9" s="453"/>
      <c r="L9" s="453"/>
      <c r="M9" s="911"/>
      <c r="N9" s="453"/>
      <c r="O9" s="453"/>
      <c r="P9" s="453"/>
      <c r="Q9" s="453"/>
      <c r="R9" s="453"/>
      <c r="S9" s="453"/>
      <c r="T9" s="453"/>
      <c r="U9" s="926">
        <f t="shared" si="0"/>
        <v>0</v>
      </c>
      <c r="V9" s="412"/>
      <c r="W9" s="412"/>
      <c r="X9" s="412"/>
      <c r="Y9" s="412"/>
      <c r="Z9" s="412"/>
      <c r="AA9" s="412"/>
      <c r="AB9" s="412"/>
      <c r="AC9" s="913">
        <f>SUM(V9:AB9)</f>
        <v>0</v>
      </c>
      <c r="AD9" s="178"/>
      <c r="AE9" s="179"/>
      <c r="AF9" s="179"/>
      <c r="AG9" s="179"/>
      <c r="AH9" s="179"/>
      <c r="AI9" s="179"/>
      <c r="AJ9" s="1319"/>
      <c r="AK9" s="178"/>
      <c r="AL9" s="179"/>
      <c r="AM9" s="179"/>
      <c r="AN9" s="179"/>
      <c r="AO9" s="179"/>
      <c r="AP9" s="179"/>
      <c r="AQ9" s="1319">
        <f t="shared" si="1"/>
        <v>0</v>
      </c>
      <c r="AR9" s="1388"/>
      <c r="AS9" s="1389"/>
      <c r="AT9" s="1389"/>
      <c r="AU9" s="1389"/>
      <c r="AV9" s="1350"/>
      <c r="AW9" s="460"/>
      <c r="AX9" s="460"/>
      <c r="AY9" s="460"/>
      <c r="AZ9" s="460"/>
      <c r="BA9" s="460"/>
      <c r="BB9" s="460"/>
      <c r="BC9" s="879"/>
      <c r="BD9" s="453"/>
      <c r="BE9" s="453"/>
      <c r="BF9" s="453"/>
      <c r="BG9" s="453"/>
      <c r="BH9" s="453"/>
      <c r="BI9" s="453"/>
      <c r="BJ9" s="453"/>
      <c r="BK9" s="870"/>
      <c r="BL9" s="408"/>
      <c r="BM9" s="496"/>
      <c r="BN9" s="496"/>
      <c r="BO9" s="496"/>
      <c r="BP9" s="496"/>
      <c r="BQ9" s="496"/>
      <c r="BR9" s="496"/>
      <c r="BS9" s="870"/>
      <c r="BT9" s="121"/>
      <c r="BU9" s="772"/>
      <c r="BV9" s="772"/>
      <c r="BW9" s="772"/>
      <c r="BX9" s="772"/>
      <c r="BY9" s="772"/>
      <c r="BZ9" s="914">
        <f>SUM(BT9:BY9)</f>
        <v>0</v>
      </c>
      <c r="CA9" s="772"/>
      <c r="CB9" s="772"/>
      <c r="CC9" s="772"/>
      <c r="CD9" s="772"/>
      <c r="CE9" s="772"/>
      <c r="CF9" s="772"/>
      <c r="CG9" s="914">
        <f>SUM(CA9:CF9)</f>
        <v>0</v>
      </c>
      <c r="CH9" s="1040">
        <f t="shared" si="2"/>
        <v>0</v>
      </c>
      <c r="CI9" s="1495"/>
    </row>
    <row r="10" spans="1:88" ht="21" customHeight="1" x14ac:dyDescent="0.35">
      <c r="A10" s="51" t="s">
        <v>266</v>
      </c>
      <c r="B10" s="91">
        <v>320</v>
      </c>
      <c r="C10" s="91" t="s">
        <v>399</v>
      </c>
      <c r="D10" s="51" t="s">
        <v>561</v>
      </c>
      <c r="E10" s="32"/>
      <c r="F10" s="453"/>
      <c r="G10" s="453"/>
      <c r="H10" s="453"/>
      <c r="I10" s="453"/>
      <c r="J10" s="453"/>
      <c r="K10" s="453"/>
      <c r="L10" s="453"/>
      <c r="M10" s="911">
        <f>SUM(F10:L10)</f>
        <v>0</v>
      </c>
      <c r="N10" s="453">
        <v>0</v>
      </c>
      <c r="O10" s="453"/>
      <c r="P10" s="453"/>
      <c r="Q10" s="453"/>
      <c r="R10" s="453"/>
      <c r="S10" s="453"/>
      <c r="T10" s="453"/>
      <c r="U10" s="926">
        <f>SUM(N10:T10)</f>
        <v>0</v>
      </c>
      <c r="V10" s="412"/>
      <c r="W10" s="412"/>
      <c r="X10" s="412"/>
      <c r="Y10" s="412"/>
      <c r="Z10" s="412"/>
      <c r="AA10" s="412"/>
      <c r="AB10" s="412"/>
      <c r="AC10" s="913"/>
      <c r="AD10" s="874">
        <v>3</v>
      </c>
      <c r="AE10" s="179">
        <v>3</v>
      </c>
      <c r="AF10" s="179">
        <v>3</v>
      </c>
      <c r="AG10" s="179">
        <v>2</v>
      </c>
      <c r="AH10" s="179">
        <v>3</v>
      </c>
      <c r="AI10" s="179">
        <v>5</v>
      </c>
      <c r="AJ10" s="1319">
        <f>SUM(AD10:AI10)</f>
        <v>19</v>
      </c>
      <c r="AK10" s="874">
        <v>3</v>
      </c>
      <c r="AL10" s="179">
        <v>3</v>
      </c>
      <c r="AM10" s="179">
        <v>3</v>
      </c>
      <c r="AN10" s="179">
        <v>2</v>
      </c>
      <c r="AO10" s="179">
        <v>3</v>
      </c>
      <c r="AP10" s="179">
        <v>5</v>
      </c>
      <c r="AQ10" s="1319">
        <f>SUM(AK10:AP10)</f>
        <v>19</v>
      </c>
      <c r="AR10" s="1388">
        <v>1</v>
      </c>
      <c r="AS10" s="1389">
        <v>1</v>
      </c>
      <c r="AT10" s="1389">
        <v>1</v>
      </c>
      <c r="AU10" s="1389">
        <v>1</v>
      </c>
      <c r="AV10" s="1347">
        <f>SUM(AR10:AU10)</f>
        <v>4</v>
      </c>
      <c r="AW10" s="460"/>
      <c r="AX10" s="460"/>
      <c r="AY10" s="460"/>
      <c r="AZ10" s="460"/>
      <c r="BA10" s="460"/>
      <c r="BB10" s="110"/>
      <c r="BC10" s="880"/>
      <c r="BD10" s="453"/>
      <c r="BE10" s="453"/>
      <c r="BF10" s="453"/>
      <c r="BG10" s="453"/>
      <c r="BH10" s="453"/>
      <c r="BI10" s="453"/>
      <c r="BJ10" s="453"/>
      <c r="BK10" s="870"/>
      <c r="BL10" s="408"/>
      <c r="BM10" s="496"/>
      <c r="BN10" s="496"/>
      <c r="BO10" s="496"/>
      <c r="BP10" s="496"/>
      <c r="BQ10" s="496"/>
      <c r="BR10" s="496"/>
      <c r="BS10" s="870"/>
      <c r="BT10" s="230">
        <v>5</v>
      </c>
      <c r="BU10" s="230">
        <v>3</v>
      </c>
      <c r="BV10" s="121">
        <v>4</v>
      </c>
      <c r="BW10" s="121">
        <v>4</v>
      </c>
      <c r="BX10" s="121">
        <v>4</v>
      </c>
      <c r="BY10" s="175">
        <v>4</v>
      </c>
      <c r="BZ10" s="634">
        <f>SUM(BT10:BY10)</f>
        <v>24</v>
      </c>
      <c r="CA10" s="175">
        <v>5</v>
      </c>
      <c r="CB10" s="175">
        <v>3</v>
      </c>
      <c r="CC10" s="175">
        <v>4</v>
      </c>
      <c r="CD10" s="175">
        <v>4</v>
      </c>
      <c r="CE10" s="175">
        <v>4</v>
      </c>
      <c r="CF10" s="175">
        <v>4</v>
      </c>
      <c r="CG10" s="634">
        <f>SUM(CA10:CF10)</f>
        <v>24</v>
      </c>
      <c r="CH10" s="1040">
        <f t="shared" si="2"/>
        <v>90</v>
      </c>
      <c r="CI10" s="1495">
        <v>2</v>
      </c>
    </row>
    <row r="11" spans="1:88" ht="21" customHeight="1" x14ac:dyDescent="0.35">
      <c r="A11" s="51" t="s">
        <v>759</v>
      </c>
      <c r="B11" s="306"/>
      <c r="C11" s="91" t="s">
        <v>338</v>
      </c>
      <c r="D11" s="91" t="s">
        <v>338</v>
      </c>
      <c r="E11" s="32"/>
      <c r="F11" s="453"/>
      <c r="G11" s="453"/>
      <c r="H11" s="453"/>
      <c r="I11" s="453"/>
      <c r="J11" s="453"/>
      <c r="K11" s="453"/>
      <c r="L11" s="453"/>
      <c r="M11" s="911">
        <f>SUM(F11:L11)</f>
        <v>0</v>
      </c>
      <c r="N11" s="453"/>
      <c r="O11" s="453"/>
      <c r="P11" s="453"/>
      <c r="Q11" s="453"/>
      <c r="R11" s="453"/>
      <c r="S11" s="453"/>
      <c r="T11" s="453"/>
      <c r="U11" s="926">
        <f t="shared" ref="U11:U15" si="3">SUM(N11:T11)</f>
        <v>0</v>
      </c>
      <c r="V11" s="412"/>
      <c r="W11" s="412"/>
      <c r="X11" s="412"/>
      <c r="Y11" s="412"/>
      <c r="Z11" s="412"/>
      <c r="AA11" s="412"/>
      <c r="AB11" s="412"/>
      <c r="AC11" s="913">
        <f>SUM(V11:AB11)</f>
        <v>0</v>
      </c>
      <c r="AD11" s="178">
        <v>1</v>
      </c>
      <c r="AE11" s="179">
        <v>1</v>
      </c>
      <c r="AF11" s="179">
        <v>1</v>
      </c>
      <c r="AG11" s="179"/>
      <c r="AH11" s="179">
        <v>1</v>
      </c>
      <c r="AI11" s="179">
        <v>3</v>
      </c>
      <c r="AJ11" s="1319">
        <f>SUM(AD11:AI11)</f>
        <v>7</v>
      </c>
      <c r="AK11" s="178">
        <v>1</v>
      </c>
      <c r="AL11" s="179">
        <v>1</v>
      </c>
      <c r="AM11" s="179">
        <v>1</v>
      </c>
      <c r="AN11" s="179"/>
      <c r="AO11" s="179">
        <v>1</v>
      </c>
      <c r="AP11" s="179">
        <v>3</v>
      </c>
      <c r="AQ11" s="1319">
        <f t="shared" ref="AQ11:AQ15" si="4">SUM(AK11:AP11)</f>
        <v>7</v>
      </c>
      <c r="AR11" s="1386"/>
      <c r="AS11" s="1387"/>
      <c r="AT11" s="1387"/>
      <c r="AU11" s="1387"/>
      <c r="AV11" s="1347"/>
      <c r="AW11" s="460"/>
      <c r="AX11" s="460"/>
      <c r="AY11" s="460"/>
      <c r="AZ11" s="460"/>
      <c r="BA11" s="460"/>
      <c r="BB11" s="460"/>
      <c r="BC11" s="879"/>
      <c r="BD11" s="453">
        <v>2</v>
      </c>
      <c r="BE11" s="453">
        <v>2</v>
      </c>
      <c r="BF11" s="453">
        <v>2</v>
      </c>
      <c r="BG11" s="453">
        <v>2</v>
      </c>
      <c r="BH11" s="453">
        <v>2</v>
      </c>
      <c r="BI11" s="453">
        <v>2</v>
      </c>
      <c r="BJ11" s="453">
        <v>1</v>
      </c>
      <c r="BK11" s="870">
        <f>SUM(BD11:BJ11)</f>
        <v>13</v>
      </c>
      <c r="BL11" s="408">
        <v>2</v>
      </c>
      <c r="BM11" s="496">
        <v>2</v>
      </c>
      <c r="BN11" s="496">
        <v>2</v>
      </c>
      <c r="BO11" s="496">
        <v>2</v>
      </c>
      <c r="BP11" s="496">
        <v>2</v>
      </c>
      <c r="BQ11" s="496">
        <v>2</v>
      </c>
      <c r="BR11" s="496">
        <v>1</v>
      </c>
      <c r="BS11" s="870">
        <f>SUM(BL11:BR11)</f>
        <v>13</v>
      </c>
      <c r="BT11" s="121">
        <v>6</v>
      </c>
      <c r="BU11" s="175">
        <v>4</v>
      </c>
      <c r="BV11" s="175">
        <v>5</v>
      </c>
      <c r="BW11" s="175">
        <v>5</v>
      </c>
      <c r="BX11" s="175">
        <v>3</v>
      </c>
      <c r="BY11" s="175">
        <v>5</v>
      </c>
      <c r="BZ11" s="634">
        <f>SUM(BT11:BY11)</f>
        <v>28</v>
      </c>
      <c r="CA11" s="175">
        <v>6</v>
      </c>
      <c r="CB11" s="175">
        <v>4</v>
      </c>
      <c r="CC11" s="175">
        <v>5</v>
      </c>
      <c r="CD11" s="175">
        <v>5</v>
      </c>
      <c r="CE11" s="175">
        <v>3</v>
      </c>
      <c r="CF11" s="175">
        <v>5</v>
      </c>
      <c r="CG11" s="634">
        <f>SUM(CA11:CF11)</f>
        <v>28</v>
      </c>
      <c r="CH11" s="1040">
        <f t="shared" si="2"/>
        <v>96</v>
      </c>
      <c r="CI11" s="1495">
        <v>1</v>
      </c>
    </row>
    <row r="12" spans="1:88" ht="21" customHeight="1" x14ac:dyDescent="0.35">
      <c r="A12" s="51" t="s">
        <v>560</v>
      </c>
      <c r="B12" s="306">
        <v>7570</v>
      </c>
      <c r="C12" s="91" t="s">
        <v>399</v>
      </c>
      <c r="D12" s="44" t="s">
        <v>561</v>
      </c>
      <c r="E12" s="32"/>
      <c r="F12" s="453"/>
      <c r="G12" s="453"/>
      <c r="H12" s="453"/>
      <c r="I12" s="453"/>
      <c r="J12" s="453"/>
      <c r="K12" s="453"/>
      <c r="L12" s="453"/>
      <c r="M12" s="911"/>
      <c r="N12" s="453"/>
      <c r="O12" s="453"/>
      <c r="P12" s="453"/>
      <c r="Q12" s="453"/>
      <c r="R12" s="453"/>
      <c r="S12" s="453"/>
      <c r="T12" s="453"/>
      <c r="U12" s="926">
        <f t="shared" si="3"/>
        <v>0</v>
      </c>
      <c r="V12" s="412"/>
      <c r="W12" s="412"/>
      <c r="X12" s="412"/>
      <c r="Y12" s="412"/>
      <c r="Z12" s="412"/>
      <c r="AA12" s="412"/>
      <c r="AB12" s="412"/>
      <c r="AC12" s="913"/>
      <c r="AD12" s="178"/>
      <c r="AE12" s="179"/>
      <c r="AF12" s="179"/>
      <c r="AG12" s="179"/>
      <c r="AH12" s="179"/>
      <c r="AI12" s="179"/>
      <c r="AJ12" s="1319">
        <f>SUM(AD12:AI12)</f>
        <v>0</v>
      </c>
      <c r="AK12" s="178"/>
      <c r="AL12" s="179"/>
      <c r="AM12" s="179"/>
      <c r="AN12" s="179"/>
      <c r="AO12" s="179"/>
      <c r="AP12" s="179"/>
      <c r="AQ12" s="1319">
        <f t="shared" si="4"/>
        <v>0</v>
      </c>
      <c r="AR12" s="1386"/>
      <c r="AS12" s="1387"/>
      <c r="AT12" s="1387"/>
      <c r="AU12" s="1387"/>
      <c r="AV12" s="1347"/>
      <c r="AW12" s="460"/>
      <c r="AX12" s="460"/>
      <c r="AY12" s="460"/>
      <c r="AZ12" s="460"/>
      <c r="BA12" s="460"/>
      <c r="BB12" s="460"/>
      <c r="BC12" s="879"/>
      <c r="BD12" s="453"/>
      <c r="BE12" s="453"/>
      <c r="BF12" s="453"/>
      <c r="BG12" s="453"/>
      <c r="BH12" s="453"/>
      <c r="BI12" s="453"/>
      <c r="BJ12" s="453"/>
      <c r="BK12" s="870"/>
      <c r="BL12" s="453"/>
      <c r="BM12" s="453"/>
      <c r="BN12" s="453"/>
      <c r="BO12" s="453"/>
      <c r="BP12" s="453"/>
      <c r="BQ12" s="453"/>
      <c r="BR12" s="453"/>
      <c r="BS12" s="870"/>
      <c r="BT12" s="121"/>
      <c r="BU12" s="175"/>
      <c r="BV12" s="175"/>
      <c r="BW12" s="175"/>
      <c r="BX12" s="175"/>
      <c r="BY12" s="175"/>
      <c r="BZ12" s="634"/>
      <c r="CA12" s="175"/>
      <c r="CB12" s="175"/>
      <c r="CC12" s="175"/>
      <c r="CD12" s="175"/>
      <c r="CE12" s="175"/>
      <c r="CF12" s="175"/>
      <c r="CG12" s="634"/>
      <c r="CH12" s="1040">
        <f t="shared" si="2"/>
        <v>0</v>
      </c>
      <c r="CI12" s="1495"/>
      <c r="CJ12" s="88"/>
    </row>
    <row r="13" spans="1:88" ht="21" customHeight="1" x14ac:dyDescent="0.35">
      <c r="A13" s="51" t="s">
        <v>615</v>
      </c>
      <c r="B13" s="306"/>
      <c r="C13" s="91" t="s">
        <v>488</v>
      </c>
      <c r="D13" s="44" t="s">
        <v>286</v>
      </c>
      <c r="E13" s="32"/>
      <c r="F13" s="453"/>
      <c r="G13" s="453"/>
      <c r="H13" s="453"/>
      <c r="I13" s="453"/>
      <c r="J13" s="453"/>
      <c r="K13" s="453"/>
      <c r="L13" s="453"/>
      <c r="M13" s="911"/>
      <c r="N13" s="453"/>
      <c r="O13" s="453"/>
      <c r="P13" s="453"/>
      <c r="Q13" s="453"/>
      <c r="R13" s="453"/>
      <c r="S13" s="453"/>
      <c r="T13" s="453"/>
      <c r="U13" s="926">
        <f t="shared" si="3"/>
        <v>0</v>
      </c>
      <c r="V13" s="412"/>
      <c r="W13" s="412"/>
      <c r="X13" s="412"/>
      <c r="Y13" s="412"/>
      <c r="Z13" s="412"/>
      <c r="AA13" s="412"/>
      <c r="AB13" s="412"/>
      <c r="AC13" s="913"/>
      <c r="AD13" s="178"/>
      <c r="AE13" s="179"/>
      <c r="AF13" s="179"/>
      <c r="AG13" s="179"/>
      <c r="AH13" s="179"/>
      <c r="AI13" s="179">
        <v>2</v>
      </c>
      <c r="AJ13" s="1319">
        <f>SUM(AD13:AI13)</f>
        <v>2</v>
      </c>
      <c r="AK13" s="178"/>
      <c r="AL13" s="179"/>
      <c r="AM13" s="179"/>
      <c r="AN13" s="179"/>
      <c r="AO13" s="179"/>
      <c r="AP13" s="179">
        <v>2</v>
      </c>
      <c r="AQ13" s="1319">
        <f t="shared" si="4"/>
        <v>2</v>
      </c>
      <c r="AR13" s="1386"/>
      <c r="AS13" s="1387"/>
      <c r="AT13" s="1387"/>
      <c r="AU13" s="1387"/>
      <c r="AV13" s="1347"/>
      <c r="AW13" s="460"/>
      <c r="AX13" s="460"/>
      <c r="AY13" s="460"/>
      <c r="AZ13" s="460"/>
      <c r="BA13" s="460"/>
      <c r="BB13" s="460"/>
      <c r="BC13" s="879"/>
      <c r="BD13" s="453"/>
      <c r="BE13" s="453"/>
      <c r="BF13" s="453"/>
      <c r="BG13" s="453"/>
      <c r="BH13" s="453"/>
      <c r="BI13" s="453"/>
      <c r="BJ13" s="453"/>
      <c r="BK13" s="870"/>
      <c r="BL13" s="453"/>
      <c r="BM13" s="453"/>
      <c r="BN13" s="453"/>
      <c r="BO13" s="453"/>
      <c r="BP13" s="453"/>
      <c r="BQ13" s="453"/>
      <c r="BR13" s="453"/>
      <c r="BS13" s="870"/>
      <c r="BT13" s="121">
        <v>3</v>
      </c>
      <c r="BU13" s="175"/>
      <c r="BV13" s="175"/>
      <c r="BW13" s="175">
        <v>3</v>
      </c>
      <c r="BX13" s="175"/>
      <c r="BY13" s="175">
        <v>2</v>
      </c>
      <c r="BZ13" s="634">
        <f>SUM(BT13:BY13)</f>
        <v>8</v>
      </c>
      <c r="CA13" s="175">
        <v>3</v>
      </c>
      <c r="CB13" s="175"/>
      <c r="CC13" s="175"/>
      <c r="CD13" s="175">
        <v>3</v>
      </c>
      <c r="CE13" s="175"/>
      <c r="CF13" s="175">
        <v>2</v>
      </c>
      <c r="CG13" s="634">
        <f>SUM(CA13:CF13)</f>
        <v>8</v>
      </c>
      <c r="CH13" s="1040">
        <f t="shared" si="2"/>
        <v>20</v>
      </c>
      <c r="CI13" s="1495">
        <v>4</v>
      </c>
    </row>
    <row r="14" spans="1:88" ht="21" customHeight="1" x14ac:dyDescent="0.35">
      <c r="A14" s="51"/>
      <c r="B14" s="306"/>
      <c r="C14" s="91"/>
      <c r="D14" s="44"/>
      <c r="E14" s="32"/>
      <c r="F14" s="453"/>
      <c r="G14" s="453"/>
      <c r="H14" s="453"/>
      <c r="I14" s="453"/>
      <c r="J14" s="453"/>
      <c r="K14" s="453"/>
      <c r="L14" s="453"/>
      <c r="M14" s="911"/>
      <c r="N14" s="453"/>
      <c r="O14" s="453"/>
      <c r="P14" s="453"/>
      <c r="Q14" s="453"/>
      <c r="R14" s="453"/>
      <c r="S14" s="453"/>
      <c r="T14" s="453"/>
      <c r="U14" s="926">
        <f t="shared" si="3"/>
        <v>0</v>
      </c>
      <c r="V14" s="412"/>
      <c r="W14" s="412"/>
      <c r="X14" s="412"/>
      <c r="Y14" s="412"/>
      <c r="Z14" s="412"/>
      <c r="AA14" s="412"/>
      <c r="AB14" s="412"/>
      <c r="AC14" s="913"/>
      <c r="AD14" s="178"/>
      <c r="AE14" s="179"/>
      <c r="AF14" s="179"/>
      <c r="AG14" s="179"/>
      <c r="AH14" s="179"/>
      <c r="AI14" s="179"/>
      <c r="AJ14" s="1319"/>
      <c r="AK14" s="179"/>
      <c r="AL14" s="179"/>
      <c r="AM14" s="179"/>
      <c r="AN14" s="179"/>
      <c r="AO14" s="179"/>
      <c r="AP14" s="179"/>
      <c r="AQ14" s="1319">
        <f t="shared" si="4"/>
        <v>0</v>
      </c>
      <c r="AR14" s="1386"/>
      <c r="AS14" s="1387"/>
      <c r="AT14" s="1387"/>
      <c r="AU14" s="1387"/>
      <c r="AV14" s="1347"/>
      <c r="AW14" s="460"/>
      <c r="AX14" s="460"/>
      <c r="AY14" s="460"/>
      <c r="AZ14" s="460"/>
      <c r="BA14" s="460"/>
      <c r="BB14" s="460"/>
      <c r="BC14" s="879"/>
      <c r="BD14" s="453"/>
      <c r="BE14" s="453"/>
      <c r="BF14" s="453"/>
      <c r="BG14" s="453"/>
      <c r="BH14" s="453"/>
      <c r="BI14" s="453"/>
      <c r="BJ14" s="453"/>
      <c r="BK14" s="870"/>
      <c r="BL14" s="453"/>
      <c r="BM14" s="453"/>
      <c r="BN14" s="453"/>
      <c r="BO14" s="453"/>
      <c r="BP14" s="453"/>
      <c r="BQ14" s="453"/>
      <c r="BR14" s="453"/>
      <c r="BS14" s="870"/>
      <c r="BT14" s="121"/>
      <c r="BU14" s="175"/>
      <c r="BV14" s="175"/>
      <c r="BW14" s="175"/>
      <c r="BX14" s="175"/>
      <c r="BY14" s="175"/>
      <c r="BZ14" s="634">
        <f>SUM(BT14:BY14)</f>
        <v>0</v>
      </c>
      <c r="CA14" s="175"/>
      <c r="CB14" s="175"/>
      <c r="CC14" s="175"/>
      <c r="CD14" s="175"/>
      <c r="CE14" s="175"/>
      <c r="CF14" s="175"/>
      <c r="CG14" s="634">
        <f>SUM(CA14:CF14)</f>
        <v>0</v>
      </c>
      <c r="CH14" s="1040">
        <f t="shared" si="2"/>
        <v>0</v>
      </c>
      <c r="CI14" s="1495"/>
      <c r="CJ14" s="88"/>
    </row>
    <row r="15" spans="1:88" ht="21" customHeight="1" x14ac:dyDescent="0.35">
      <c r="A15" s="44" t="s">
        <v>485</v>
      </c>
      <c r="B15" s="44"/>
      <c r="C15" s="44" t="s">
        <v>481</v>
      </c>
      <c r="D15" s="44" t="s">
        <v>486</v>
      </c>
      <c r="E15" s="32"/>
      <c r="F15" s="453"/>
      <c r="G15" s="453"/>
      <c r="H15" s="453"/>
      <c r="I15" s="453"/>
      <c r="J15" s="453"/>
      <c r="K15" s="453"/>
      <c r="L15" s="453"/>
      <c r="M15" s="911"/>
      <c r="N15" s="453"/>
      <c r="O15" s="453"/>
      <c r="P15" s="453"/>
      <c r="Q15" s="453"/>
      <c r="R15" s="453"/>
      <c r="S15" s="453"/>
      <c r="T15" s="453"/>
      <c r="U15" s="926">
        <f t="shared" si="3"/>
        <v>0</v>
      </c>
      <c r="V15" s="412"/>
      <c r="W15" s="412"/>
      <c r="X15" s="412"/>
      <c r="Y15" s="412"/>
      <c r="Z15" s="412"/>
      <c r="AA15" s="412"/>
      <c r="AB15" s="412"/>
      <c r="AC15" s="913">
        <f>SUM(V15:AB15)</f>
        <v>0</v>
      </c>
      <c r="AD15" s="178"/>
      <c r="AE15" s="179"/>
      <c r="AF15" s="179"/>
      <c r="AG15" s="179"/>
      <c r="AH15" s="179"/>
      <c r="AI15" s="179"/>
      <c r="AJ15" s="1319">
        <f>SUM(AD15:AH15)</f>
        <v>0</v>
      </c>
      <c r="AK15" s="179"/>
      <c r="AL15" s="179"/>
      <c r="AM15" s="179"/>
      <c r="AN15" s="179"/>
      <c r="AO15" s="179"/>
      <c r="AP15" s="179"/>
      <c r="AQ15" s="1319">
        <f t="shared" si="4"/>
        <v>0</v>
      </c>
      <c r="AR15" s="1386"/>
      <c r="AS15" s="1387"/>
      <c r="AT15" s="1387"/>
      <c r="AU15" s="1387"/>
      <c r="AV15" s="1347"/>
      <c r="AW15" s="460"/>
      <c r="AX15" s="460"/>
      <c r="AY15" s="460"/>
      <c r="AZ15" s="460"/>
      <c r="BA15" s="460"/>
      <c r="BB15" s="460"/>
      <c r="BC15" s="879"/>
      <c r="BD15" s="453"/>
      <c r="BE15" s="453"/>
      <c r="BF15" s="453"/>
      <c r="BG15" s="453"/>
      <c r="BH15" s="453"/>
      <c r="BI15" s="453"/>
      <c r="BJ15" s="453"/>
      <c r="BK15" s="879"/>
      <c r="BL15" s="453"/>
      <c r="BM15" s="453"/>
      <c r="BN15" s="453"/>
      <c r="BO15" s="453"/>
      <c r="BP15" s="453"/>
      <c r="BQ15" s="453"/>
      <c r="BR15" s="453"/>
      <c r="BS15" s="870"/>
      <c r="BT15" s="121"/>
      <c r="BU15" s="175"/>
      <c r="BV15" s="175"/>
      <c r="BW15" s="175"/>
      <c r="BX15" s="175"/>
      <c r="BY15" s="175"/>
      <c r="BZ15" s="634"/>
      <c r="CA15" s="175"/>
      <c r="CB15" s="175"/>
      <c r="CC15" s="175"/>
      <c r="CD15" s="175"/>
      <c r="CE15" s="175"/>
      <c r="CF15" s="175"/>
      <c r="CG15" s="634"/>
      <c r="CH15" s="1040">
        <f t="shared" si="2"/>
        <v>0</v>
      </c>
      <c r="CI15" s="1495"/>
    </row>
    <row r="16" spans="1:88" ht="21" customHeight="1" x14ac:dyDescent="0.35">
      <c r="A16" s="47"/>
      <c r="B16" s="47"/>
      <c r="C16" s="47"/>
      <c r="D16" s="47"/>
      <c r="E16" s="47"/>
      <c r="F16" s="39"/>
      <c r="G16" s="39"/>
      <c r="H16" s="39"/>
      <c r="I16" s="39"/>
      <c r="J16" s="39"/>
      <c r="K16" s="39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1386"/>
      <c r="AS16" s="1387"/>
      <c r="AT16" s="1387"/>
      <c r="AU16" s="1387"/>
      <c r="AV16" s="1347"/>
      <c r="AW16" s="74"/>
      <c r="AX16" s="74"/>
      <c r="AY16" s="74"/>
      <c r="AZ16" s="74"/>
      <c r="BA16" s="74"/>
      <c r="BB16" s="74"/>
      <c r="BC16" s="74"/>
      <c r="BD16" s="906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5"/>
    </row>
    <row r="17" spans="1:86" ht="21" customHeight="1" x14ac:dyDescent="0.25">
      <c r="A17" s="1717" t="s">
        <v>314</v>
      </c>
      <c r="B17" s="47"/>
      <c r="C17" s="47"/>
      <c r="D17" s="47"/>
      <c r="E17" s="47"/>
      <c r="F17" s="39"/>
      <c r="G17" s="39"/>
      <c r="H17" s="39"/>
      <c r="I17" s="39"/>
      <c r="J17" s="39"/>
      <c r="K17" s="39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>
        <v>0</v>
      </c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906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5"/>
    </row>
    <row r="18" spans="1:86" ht="21" customHeight="1" x14ac:dyDescent="0.25">
      <c r="A18" s="1717"/>
      <c r="B18" s="47"/>
      <c r="C18" s="47"/>
      <c r="D18" s="47"/>
      <c r="E18" s="47"/>
      <c r="F18" s="39"/>
      <c r="G18" s="39"/>
      <c r="H18" s="39"/>
      <c r="I18" s="39"/>
      <c r="J18" s="39"/>
      <c r="K18" s="39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5"/>
    </row>
    <row r="19" spans="1:86" ht="21" customHeight="1" x14ac:dyDescent="0.25">
      <c r="A19" s="47" t="s">
        <v>394</v>
      </c>
      <c r="B19" s="47"/>
      <c r="C19" s="47"/>
      <c r="D19" s="47"/>
      <c r="E19" s="47"/>
      <c r="F19" s="39"/>
      <c r="G19" s="39"/>
      <c r="H19" s="39"/>
      <c r="I19" s="39"/>
      <c r="J19" s="39"/>
      <c r="K19" s="39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5"/>
    </row>
    <row r="20" spans="1:86" ht="21" customHeight="1" x14ac:dyDescent="0.25">
      <c r="A20" s="47"/>
      <c r="B20" s="47"/>
      <c r="C20" s="47"/>
      <c r="D20" s="47"/>
      <c r="E20" s="47"/>
      <c r="F20" s="39"/>
      <c r="G20" s="39"/>
      <c r="H20" s="39"/>
      <c r="I20" s="39"/>
      <c r="J20" s="39"/>
      <c r="K20" s="39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5"/>
      <c r="CH20" s="771"/>
    </row>
    <row r="21" spans="1:86" ht="21" customHeight="1" x14ac:dyDescent="0.25">
      <c r="A21" s="47"/>
      <c r="B21" s="47"/>
      <c r="C21" s="47"/>
      <c r="D21" s="47"/>
      <c r="E21" s="47"/>
      <c r="F21" s="39"/>
      <c r="G21" s="39"/>
      <c r="H21" s="39"/>
      <c r="I21" s="39"/>
      <c r="J21" s="39"/>
      <c r="K21" s="39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5"/>
    </row>
    <row r="22" spans="1:86" ht="21" customHeight="1" x14ac:dyDescent="0.25">
      <c r="A22" s="47"/>
      <c r="B22" s="47"/>
      <c r="C22" s="47"/>
      <c r="D22" s="47"/>
      <c r="E22" s="47"/>
      <c r="F22" s="39"/>
      <c r="G22" s="39"/>
      <c r="H22" s="39"/>
      <c r="I22" s="39"/>
      <c r="J22" s="39"/>
      <c r="K22" s="39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5"/>
    </row>
    <row r="23" spans="1:86" ht="21" customHeight="1" x14ac:dyDescent="0.2">
      <c r="A23" s="47"/>
      <c r="B23" s="47"/>
      <c r="C23" s="47"/>
      <c r="D23" s="47"/>
      <c r="E23" s="47"/>
      <c r="F23" s="39"/>
      <c r="G23" s="39"/>
      <c r="H23" s="39"/>
      <c r="I23" s="39"/>
      <c r="J23" s="39"/>
      <c r="K23" s="39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</row>
    <row r="24" spans="1:86" ht="15" x14ac:dyDescent="0.2">
      <c r="BD24" s="74"/>
    </row>
    <row r="25" spans="1:86" ht="15" x14ac:dyDescent="0.2">
      <c r="BD25" s="74"/>
    </row>
  </sheetData>
  <sortState xmlns:xlrd2="http://schemas.microsoft.com/office/spreadsheetml/2017/richdata2" ref="A7:CH15">
    <sortCondition descending="1" ref="CH7:CH15"/>
  </sortState>
  <mergeCells count="12">
    <mergeCell ref="A17:A18"/>
    <mergeCell ref="CA3:CF3"/>
    <mergeCell ref="F3:L3"/>
    <mergeCell ref="BT3:BY3"/>
    <mergeCell ref="AW3:BB3"/>
    <mergeCell ref="BD3:BJ3"/>
    <mergeCell ref="V3:AB3"/>
    <mergeCell ref="AD3:AH3"/>
    <mergeCell ref="N3:T3"/>
    <mergeCell ref="AK3:AO3"/>
    <mergeCell ref="BL3:BS3"/>
    <mergeCell ref="AR3:AV3"/>
  </mergeCells>
  <phoneticPr fontId="5" type="noConversion"/>
  <pageMargins left="0.5" right="0.5" top="0.5" bottom="0.5" header="0" footer="0"/>
  <pageSetup scale="90" orientation="landscape" r:id="rId1"/>
  <headerFooter alignWithMargins="0"/>
  <ignoredErrors>
    <ignoredError sqref="BC8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P12"/>
  <sheetViews>
    <sheetView zoomScale="90" zoomScaleNormal="90" workbookViewId="0">
      <pane xSplit="1" topLeftCell="B1" activePane="topRight" state="frozen"/>
      <selection pane="topRight" activeCell="Y13" sqref="Y13"/>
    </sheetView>
  </sheetViews>
  <sheetFormatPr defaultRowHeight="12.75" x14ac:dyDescent="0.2"/>
  <cols>
    <col min="1" max="1" width="29" customWidth="1"/>
    <col min="2" max="2" width="11.7109375" customWidth="1"/>
    <col min="3" max="3" width="21.42578125" customWidth="1"/>
    <col min="4" max="4" width="29.28515625" customWidth="1"/>
    <col min="5" max="5" width="7.140625" customWidth="1"/>
    <col min="6" max="13" width="8" customWidth="1"/>
    <col min="14" max="14" width="8.28515625" customWidth="1"/>
    <col min="15" max="40" width="5.7109375" customWidth="1"/>
  </cols>
  <sheetData>
    <row r="1" spans="1:42" ht="25.5" x14ac:dyDescent="0.45">
      <c r="A1" s="349" t="s">
        <v>625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AG1" s="1637"/>
      <c r="AH1" s="1637"/>
      <c r="AI1" s="1637"/>
      <c r="AJ1" s="1637"/>
      <c r="AK1" s="1637"/>
      <c r="AL1" s="1637"/>
      <c r="AM1" s="1637"/>
      <c r="AN1" s="1637"/>
      <c r="AO1" s="1637"/>
    </row>
    <row r="2" spans="1:42" ht="18" x14ac:dyDescent="0.25">
      <c r="A2" s="1588"/>
      <c r="B2" s="1588"/>
      <c r="C2" s="1588"/>
      <c r="D2" s="1588"/>
      <c r="E2" s="1"/>
      <c r="F2" s="1"/>
      <c r="G2" s="1"/>
      <c r="H2" s="1"/>
      <c r="I2" s="1"/>
      <c r="J2" s="1"/>
      <c r="K2" s="1"/>
      <c r="L2" s="1"/>
      <c r="M2" s="1"/>
      <c r="N2" s="1"/>
      <c r="Q2" s="2"/>
      <c r="R2" s="2"/>
      <c r="S2" s="2"/>
      <c r="T2" s="2"/>
      <c r="U2" s="2"/>
      <c r="V2" s="2"/>
      <c r="W2" s="2"/>
      <c r="X2" s="2"/>
    </row>
    <row r="3" spans="1:42" ht="18.75" x14ac:dyDescent="0.3">
      <c r="A3" s="141" t="s">
        <v>168</v>
      </c>
      <c r="B3" s="1"/>
      <c r="C3" s="1"/>
      <c r="D3" s="1"/>
      <c r="E3" s="1611" t="s">
        <v>227</v>
      </c>
      <c r="F3" s="1612"/>
      <c r="G3" s="1612"/>
      <c r="H3" s="1612"/>
      <c r="I3" s="848"/>
      <c r="J3" s="1611" t="s">
        <v>227</v>
      </c>
      <c r="K3" s="1612"/>
      <c r="L3" s="1612"/>
      <c r="M3" s="1725"/>
      <c r="N3" s="941"/>
      <c r="O3" s="1726" t="s">
        <v>577</v>
      </c>
      <c r="P3" s="1727"/>
      <c r="Q3" s="1727"/>
      <c r="R3" s="1727"/>
      <c r="S3" s="1727"/>
      <c r="T3" s="1727" t="s">
        <v>577</v>
      </c>
      <c r="U3" s="1727"/>
      <c r="V3" s="1727"/>
      <c r="W3" s="1727"/>
      <c r="X3" s="1728"/>
      <c r="Y3" s="1617" t="s">
        <v>224</v>
      </c>
      <c r="Z3" s="1618"/>
      <c r="AA3" s="1618"/>
      <c r="AB3" s="1642"/>
      <c r="AC3" s="1407"/>
      <c r="AD3" s="1614" t="s">
        <v>227</v>
      </c>
      <c r="AE3" s="1615"/>
      <c r="AF3" s="1615"/>
      <c r="AG3" s="1615"/>
      <c r="AH3" s="508"/>
      <c r="AI3" s="1611" t="s">
        <v>227</v>
      </c>
      <c r="AJ3" s="1612"/>
      <c r="AK3" s="1612"/>
      <c r="AL3" s="1613"/>
      <c r="AM3" s="941"/>
    </row>
    <row r="4" spans="1:42" ht="166.15" customHeight="1" x14ac:dyDescent="0.25">
      <c r="A4" s="3" t="s">
        <v>16</v>
      </c>
      <c r="B4" s="3" t="s">
        <v>17</v>
      </c>
      <c r="C4" s="3" t="s">
        <v>18</v>
      </c>
      <c r="D4" s="3" t="s">
        <v>157</v>
      </c>
      <c r="E4" s="356" t="s">
        <v>71</v>
      </c>
      <c r="F4" s="357" t="s">
        <v>75</v>
      </c>
      <c r="G4" s="356" t="s">
        <v>657</v>
      </c>
      <c r="H4" s="357" t="s">
        <v>357</v>
      </c>
      <c r="I4" s="709" t="s">
        <v>304</v>
      </c>
      <c r="J4" s="357" t="s">
        <v>71</v>
      </c>
      <c r="K4" s="357" t="s">
        <v>75</v>
      </c>
      <c r="L4" s="356" t="s">
        <v>657</v>
      </c>
      <c r="M4" s="357" t="s">
        <v>357</v>
      </c>
      <c r="N4" s="1050" t="s">
        <v>304</v>
      </c>
      <c r="O4" s="1373" t="s">
        <v>391</v>
      </c>
      <c r="P4" s="1366" t="s">
        <v>281</v>
      </c>
      <c r="Q4" s="1366" t="s">
        <v>71</v>
      </c>
      <c r="R4" s="1366" t="s">
        <v>282</v>
      </c>
      <c r="S4" s="1050" t="s">
        <v>304</v>
      </c>
      <c r="T4" s="1373" t="s">
        <v>391</v>
      </c>
      <c r="U4" s="1366" t="s">
        <v>281</v>
      </c>
      <c r="V4" s="1366" t="s">
        <v>71</v>
      </c>
      <c r="W4" s="1366" t="s">
        <v>282</v>
      </c>
      <c r="X4" s="1050" t="s">
        <v>304</v>
      </c>
      <c r="Y4" s="360" t="s">
        <v>83</v>
      </c>
      <c r="Z4" s="360" t="s">
        <v>71</v>
      </c>
      <c r="AA4" s="360" t="s">
        <v>72</v>
      </c>
      <c r="AB4" s="360" t="s">
        <v>369</v>
      </c>
      <c r="AC4" s="1408" t="s">
        <v>304</v>
      </c>
      <c r="AD4" s="358" t="s">
        <v>71</v>
      </c>
      <c r="AE4" s="358" t="s">
        <v>75</v>
      </c>
      <c r="AF4" s="358" t="s">
        <v>610</v>
      </c>
      <c r="AG4" s="358" t="s">
        <v>357</v>
      </c>
      <c r="AH4" s="709" t="s">
        <v>304</v>
      </c>
      <c r="AI4" s="358" t="s">
        <v>71</v>
      </c>
      <c r="AJ4" s="358" t="s">
        <v>75</v>
      </c>
      <c r="AK4" s="358" t="s">
        <v>610</v>
      </c>
      <c r="AL4" s="907" t="s">
        <v>357</v>
      </c>
      <c r="AM4" s="938" t="s">
        <v>304</v>
      </c>
      <c r="AN4" s="11" t="s">
        <v>20</v>
      </c>
      <c r="AO4" s="88" t="s">
        <v>424</v>
      </c>
    </row>
    <row r="5" spans="1:42" ht="15.75" x14ac:dyDescent="0.25">
      <c r="A5" s="3"/>
      <c r="B5" s="3"/>
      <c r="C5" s="3"/>
      <c r="D5" s="3"/>
      <c r="E5" s="1051"/>
      <c r="F5" s="1052"/>
      <c r="G5" s="1057"/>
      <c r="H5" s="608"/>
      <c r="I5" s="1053"/>
      <c r="J5" s="1054"/>
      <c r="K5" s="1055"/>
      <c r="L5" s="1058"/>
      <c r="M5" s="1055"/>
      <c r="N5" s="1056"/>
      <c r="O5" s="1333"/>
      <c r="P5" s="1333"/>
      <c r="Q5" s="1333"/>
      <c r="R5" s="1333"/>
      <c r="S5" s="926"/>
      <c r="T5" s="1333"/>
      <c r="U5" s="1333"/>
      <c r="V5" s="1333"/>
      <c r="W5" s="1333"/>
      <c r="X5" s="926"/>
      <c r="Y5" s="108"/>
      <c r="Z5" s="108"/>
      <c r="AA5" s="108"/>
      <c r="AB5" s="108"/>
      <c r="AC5" s="1409"/>
      <c r="AD5" s="124"/>
      <c r="AE5" s="128"/>
      <c r="AF5" s="128"/>
      <c r="AG5" s="128"/>
      <c r="AH5" s="937"/>
      <c r="AI5" s="940"/>
      <c r="AJ5" s="940"/>
      <c r="AK5" s="940"/>
      <c r="AL5" s="940"/>
      <c r="AM5" s="939"/>
      <c r="AN5" s="11"/>
    </row>
    <row r="6" spans="1:42" ht="21" customHeight="1" x14ac:dyDescent="0.3">
      <c r="A6" s="185" t="s">
        <v>222</v>
      </c>
      <c r="B6" s="185">
        <v>320</v>
      </c>
      <c r="C6" s="185" t="s">
        <v>399</v>
      </c>
      <c r="D6" s="185" t="s">
        <v>286</v>
      </c>
      <c r="E6" s="178"/>
      <c r="F6" s="1232"/>
      <c r="G6" s="700"/>
      <c r="H6" s="1233"/>
      <c r="I6" s="1234">
        <f>SUM(E6:H6)</f>
        <v>0</v>
      </c>
      <c r="J6" s="178"/>
      <c r="K6" s="1135"/>
      <c r="L6" s="1135"/>
      <c r="M6" s="1135"/>
      <c r="N6" s="1235">
        <f>SUM(J6:M6)</f>
        <v>0</v>
      </c>
      <c r="O6" s="1176"/>
      <c r="P6" s="1176"/>
      <c r="Q6" s="1176"/>
      <c r="R6" s="1176"/>
      <c r="S6" s="1178"/>
      <c r="T6" s="1176"/>
      <c r="U6" s="1176"/>
      <c r="V6" s="1176"/>
      <c r="W6" s="1176"/>
      <c r="X6" s="1178"/>
      <c r="Y6" s="1140"/>
      <c r="Z6" s="110"/>
      <c r="AA6" s="110"/>
      <c r="AB6" s="110"/>
      <c r="AC6" s="1178"/>
      <c r="AD6" s="121"/>
      <c r="AE6" s="127"/>
      <c r="AF6" s="127"/>
      <c r="AG6" s="127"/>
      <c r="AH6" s="1236">
        <f>SUM(AD6:AG6)</f>
        <v>0</v>
      </c>
      <c r="AI6" s="121"/>
      <c r="AJ6" s="121"/>
      <c r="AK6" s="121"/>
      <c r="AL6" s="121"/>
      <c r="AM6" s="1070">
        <f>SUM(AI6:AL6)</f>
        <v>0</v>
      </c>
      <c r="AN6" s="79">
        <f>SUM(I6,N6,AH6,AM6,S6,X6)</f>
        <v>0</v>
      </c>
      <c r="AO6" s="49"/>
      <c r="AP6" s="88"/>
    </row>
    <row r="7" spans="1:42" ht="21" customHeight="1" x14ac:dyDescent="0.3">
      <c r="A7" s="51" t="s">
        <v>180</v>
      </c>
      <c r="B7" s="51">
        <v>3016</v>
      </c>
      <c r="C7" s="51" t="s">
        <v>181</v>
      </c>
      <c r="D7" s="1374" t="s">
        <v>362</v>
      </c>
      <c r="E7" s="178"/>
      <c r="F7" s="1232"/>
      <c r="G7" s="700"/>
      <c r="H7" s="1233"/>
      <c r="I7" s="1237"/>
      <c r="J7" s="178"/>
      <c r="K7" s="1135"/>
      <c r="L7" s="1135"/>
      <c r="M7" s="1135"/>
      <c r="N7" s="1314"/>
      <c r="O7" s="1176"/>
      <c r="P7" s="1176"/>
      <c r="Q7" s="1176"/>
      <c r="R7" s="1176"/>
      <c r="S7" s="1178"/>
      <c r="T7" s="1176"/>
      <c r="U7" s="1176"/>
      <c r="V7" s="1176"/>
      <c r="W7" s="1176"/>
      <c r="X7" s="1178"/>
      <c r="Y7" s="110"/>
      <c r="Z7" s="110"/>
      <c r="AA7" s="110"/>
      <c r="AB7" s="110"/>
      <c r="AC7" s="1178"/>
      <c r="AD7" s="121"/>
      <c r="AE7" s="127"/>
      <c r="AF7" s="127"/>
      <c r="AG7" s="127"/>
      <c r="AH7" s="1236"/>
      <c r="AI7" s="1238"/>
      <c r="AJ7" s="1238"/>
      <c r="AK7" s="1238"/>
      <c r="AL7" s="1238"/>
      <c r="AM7" s="1239"/>
      <c r="AN7" s="79">
        <f>SUM(I7,N7,AH7,AM7,AC7,S7,X7)</f>
        <v>0</v>
      </c>
      <c r="AO7" s="2"/>
    </row>
    <row r="8" spans="1:42" ht="21" customHeight="1" x14ac:dyDescent="0.3">
      <c r="A8" s="51" t="s">
        <v>505</v>
      </c>
      <c r="B8" s="64">
        <v>366</v>
      </c>
      <c r="C8" s="56" t="s">
        <v>506</v>
      </c>
      <c r="D8" s="1375" t="s">
        <v>506</v>
      </c>
      <c r="E8" s="178">
        <v>1</v>
      </c>
      <c r="F8" s="1232"/>
      <c r="G8" s="700"/>
      <c r="H8" s="1233">
        <v>1</v>
      </c>
      <c r="I8" s="1313">
        <f>SUM(E8:H8)</f>
        <v>2</v>
      </c>
      <c r="J8" s="178">
        <v>1</v>
      </c>
      <c r="K8" s="1135"/>
      <c r="L8" s="1135"/>
      <c r="M8" s="1135">
        <v>1</v>
      </c>
      <c r="N8" s="1315">
        <f>SUM(J8:M8)</f>
        <v>2</v>
      </c>
      <c r="O8" s="1176"/>
      <c r="P8" s="1176"/>
      <c r="Q8" s="1176"/>
      <c r="R8" s="1176"/>
      <c r="S8" s="1178"/>
      <c r="T8" s="1176"/>
      <c r="U8" s="1176"/>
      <c r="V8" s="1176"/>
      <c r="W8" s="1176"/>
      <c r="X8" s="1178"/>
      <c r="Y8" s="110">
        <v>2</v>
      </c>
      <c r="Z8" s="110">
        <v>2</v>
      </c>
      <c r="AA8" s="110">
        <v>2</v>
      </c>
      <c r="AB8" s="110">
        <v>2</v>
      </c>
      <c r="AC8" s="1178">
        <f>SUM(Y8:AB8)</f>
        <v>8</v>
      </c>
      <c r="AD8" s="121"/>
      <c r="AE8" s="127"/>
      <c r="AF8" s="127"/>
      <c r="AG8" s="127"/>
      <c r="AH8" s="1236"/>
      <c r="AI8" s="1238"/>
      <c r="AJ8" s="1238"/>
      <c r="AK8" s="1238"/>
      <c r="AL8" s="1238"/>
      <c r="AM8" s="1239"/>
      <c r="AN8" s="79">
        <f>SUM(I8,N8,AH8,AM8,AC8,S8,X8)</f>
        <v>12</v>
      </c>
      <c r="AO8" s="833">
        <v>2</v>
      </c>
    </row>
    <row r="9" spans="1:42" ht="21" customHeight="1" x14ac:dyDescent="0.3">
      <c r="A9" s="185" t="s">
        <v>222</v>
      </c>
      <c r="B9" s="64"/>
      <c r="C9" s="56" t="s">
        <v>609</v>
      </c>
      <c r="D9" s="1376" t="s">
        <v>561</v>
      </c>
      <c r="E9" s="178">
        <v>2</v>
      </c>
      <c r="F9" s="1232">
        <v>1</v>
      </c>
      <c r="G9" s="700">
        <v>1</v>
      </c>
      <c r="H9" s="1233">
        <v>2</v>
      </c>
      <c r="I9" s="1313">
        <f>SUM(E9:H9)</f>
        <v>6</v>
      </c>
      <c r="J9" s="178">
        <v>2</v>
      </c>
      <c r="K9" s="1135">
        <v>1</v>
      </c>
      <c r="L9" s="1135">
        <v>1</v>
      </c>
      <c r="M9" s="1135">
        <v>2</v>
      </c>
      <c r="N9" s="1315">
        <f>SUM(J9:M9)</f>
        <v>6</v>
      </c>
      <c r="O9" s="1176">
        <v>1</v>
      </c>
      <c r="P9" s="1176">
        <v>1</v>
      </c>
      <c r="Q9" s="1176">
        <v>1</v>
      </c>
      <c r="R9" s="1176">
        <v>1</v>
      </c>
      <c r="S9" s="1178">
        <f>SUM(O9:R9)</f>
        <v>4</v>
      </c>
      <c r="T9" s="1176">
        <v>1</v>
      </c>
      <c r="U9" s="1176">
        <v>1</v>
      </c>
      <c r="V9" s="1176">
        <v>1</v>
      </c>
      <c r="W9" s="1176">
        <v>1</v>
      </c>
      <c r="X9" s="1178">
        <f>SUM(T9:W9)</f>
        <v>4</v>
      </c>
      <c r="Y9" s="110"/>
      <c r="Z9" s="110"/>
      <c r="AA9" s="110"/>
      <c r="AB9" s="110"/>
      <c r="AC9" s="1178"/>
      <c r="AD9" s="121"/>
      <c r="AE9" s="127"/>
      <c r="AF9" s="127"/>
      <c r="AG9" s="127"/>
      <c r="AH9" s="1236"/>
      <c r="AI9" s="1238"/>
      <c r="AJ9" s="1238"/>
      <c r="AK9" s="1238"/>
      <c r="AL9" s="1238"/>
      <c r="AM9" s="1239"/>
      <c r="AN9" s="79">
        <f t="shared" ref="AN9:AN10" si="0">SUM(I9,N9,AH9,AM9,S9,X9)</f>
        <v>20</v>
      </c>
      <c r="AO9" s="822">
        <v>1</v>
      </c>
    </row>
    <row r="10" spans="1:42" ht="21" customHeight="1" x14ac:dyDescent="0.3">
      <c r="A10" s="44" t="s">
        <v>604</v>
      </c>
      <c r="B10" s="166">
        <v>321</v>
      </c>
      <c r="C10" s="43" t="s">
        <v>609</v>
      </c>
      <c r="D10" s="1376" t="s">
        <v>561</v>
      </c>
      <c r="E10" s="178"/>
      <c r="F10" s="1232"/>
      <c r="G10" s="700"/>
      <c r="H10" s="1233"/>
      <c r="I10" s="1237"/>
      <c r="J10" s="178"/>
      <c r="K10" s="1135"/>
      <c r="L10" s="1135"/>
      <c r="M10" s="1135"/>
      <c r="N10" s="1314"/>
      <c r="O10" s="1176"/>
      <c r="P10" s="1176"/>
      <c r="Q10" s="1176"/>
      <c r="R10" s="1176"/>
      <c r="S10" s="1178">
        <f>SUM(O10:R10)</f>
        <v>0</v>
      </c>
      <c r="T10" s="1176"/>
      <c r="U10" s="1176"/>
      <c r="V10" s="1176"/>
      <c r="W10" s="1176"/>
      <c r="X10" s="1178">
        <f>SUM(T10:W10)</f>
        <v>0</v>
      </c>
      <c r="Y10" s="110"/>
      <c r="Z10" s="110"/>
      <c r="AA10" s="110"/>
      <c r="AB10" s="110"/>
      <c r="AC10" s="1178"/>
      <c r="AD10" s="121"/>
      <c r="AE10" s="127"/>
      <c r="AF10" s="127"/>
      <c r="AG10" s="127"/>
      <c r="AH10" s="1236">
        <f>SUM(AD10:AG10)</f>
        <v>0</v>
      </c>
      <c r="AI10" s="121"/>
      <c r="AJ10" s="121"/>
      <c r="AK10" s="121"/>
      <c r="AL10" s="121"/>
      <c r="AM10" s="1070">
        <f>SUM(AI10:AL10)</f>
        <v>0</v>
      </c>
      <c r="AN10" s="79">
        <f t="shared" si="0"/>
        <v>0</v>
      </c>
      <c r="AO10" s="223"/>
    </row>
    <row r="12" spans="1:42" ht="15" x14ac:dyDescent="0.2">
      <c r="A12" s="47" t="s">
        <v>314</v>
      </c>
    </row>
  </sheetData>
  <sortState xmlns:xlrd2="http://schemas.microsoft.com/office/spreadsheetml/2017/richdata2" ref="A5:AN6">
    <sortCondition descending="1" ref="AN5:AN6"/>
  </sortState>
  <mergeCells count="9">
    <mergeCell ref="AG1:AO1"/>
    <mergeCell ref="AI3:AL3"/>
    <mergeCell ref="A2:D2"/>
    <mergeCell ref="AD3:AG3"/>
    <mergeCell ref="Y3:AB3"/>
    <mergeCell ref="E3:H3"/>
    <mergeCell ref="J3:M3"/>
    <mergeCell ref="O3:S3"/>
    <mergeCell ref="T3:X3"/>
  </mergeCells>
  <phoneticPr fontId="5" type="noConversion"/>
  <pageMargins left="0.75" right="0.75" top="1" bottom="1" header="0.5" footer="0.5"/>
  <pageSetup orientation="landscape" r:id="rId1"/>
  <headerFooter alignWithMargins="0"/>
  <ignoredErrors>
    <ignoredError sqref="AN8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I32"/>
  <sheetViews>
    <sheetView zoomScale="90" zoomScaleNormal="90" workbookViewId="0">
      <pane xSplit="1" topLeftCell="B1" activePane="topRight" state="frozen"/>
      <selection activeCell="BS17" sqref="BS17"/>
      <selection pane="topRight" activeCell="BT19" sqref="BT19"/>
    </sheetView>
  </sheetViews>
  <sheetFormatPr defaultColWidth="9.140625" defaultRowHeight="15" x14ac:dyDescent="0.3"/>
  <cols>
    <col min="1" max="1" width="35.140625" style="50" bestFit="1" customWidth="1"/>
    <col min="2" max="2" width="10.85546875" style="50" customWidth="1"/>
    <col min="3" max="3" width="23.28515625" style="50" customWidth="1"/>
    <col min="4" max="4" width="31.28515625" style="50" customWidth="1"/>
    <col min="5" max="5" width="3.140625" style="50" customWidth="1"/>
    <col min="6" max="12" width="5.7109375" style="50" customWidth="1"/>
    <col min="13" max="21" width="5.7109375" style="524" customWidth="1"/>
    <col min="22" max="28" width="5.7109375" style="50" customWidth="1"/>
    <col min="29" max="29" width="5.7109375" style="524" customWidth="1"/>
    <col min="30" max="35" width="5.7109375" style="50" customWidth="1"/>
    <col min="36" max="43" width="5.7109375" style="524" customWidth="1"/>
    <col min="44" max="49" width="5.7109375" style="50" customWidth="1"/>
    <col min="50" max="50" width="5.7109375" style="524" customWidth="1"/>
    <col min="51" max="54" width="5.7109375" style="50" customWidth="1"/>
    <col min="55" max="55" width="5.7109375" style="524" customWidth="1"/>
    <col min="56" max="62" width="5.7109375" style="50" customWidth="1"/>
    <col min="63" max="71" width="5.7109375" style="524" customWidth="1"/>
    <col min="72" max="77" width="5.7109375" style="50" customWidth="1"/>
    <col min="78" max="85" width="5.7109375" style="524" customWidth="1"/>
    <col min="86" max="86" width="7.7109375" style="76" customWidth="1"/>
    <col min="87" max="16384" width="9.140625" style="50"/>
  </cols>
  <sheetData>
    <row r="1" spans="1:87" ht="23.25" x14ac:dyDescent="0.35">
      <c r="A1" s="349" t="s">
        <v>625</v>
      </c>
      <c r="B1" s="221"/>
      <c r="C1" s="221"/>
      <c r="D1" s="221"/>
      <c r="E1" s="221"/>
      <c r="F1" s="88"/>
      <c r="G1" s="88"/>
      <c r="H1" s="88"/>
      <c r="I1" s="88"/>
      <c r="J1" s="88"/>
      <c r="K1" s="88"/>
      <c r="L1" s="88"/>
      <c r="M1" s="543"/>
      <c r="N1" s="543"/>
      <c r="O1" s="543"/>
      <c r="P1" s="543"/>
      <c r="Q1" s="543"/>
      <c r="R1" s="543"/>
      <c r="S1" s="543"/>
      <c r="T1" s="543"/>
      <c r="U1" s="543"/>
      <c r="V1" s="88"/>
      <c r="W1" s="88"/>
      <c r="X1" s="88"/>
      <c r="Y1" s="88"/>
      <c r="Z1" s="88"/>
      <c r="AA1" s="88"/>
      <c r="AB1" s="88"/>
      <c r="AC1" s="570"/>
      <c r="AD1" s="88"/>
      <c r="AE1" s="88"/>
      <c r="AF1" s="88"/>
      <c r="AG1" s="88"/>
      <c r="AH1" s="88"/>
      <c r="AI1" s="88"/>
      <c r="AJ1" s="543"/>
      <c r="AK1" s="543"/>
      <c r="AL1" s="543"/>
      <c r="AM1" s="543"/>
      <c r="AN1" s="543"/>
      <c r="AO1" s="543"/>
      <c r="AP1" s="543"/>
      <c r="AQ1" s="543"/>
      <c r="AR1" s="88"/>
      <c r="AS1" s="88"/>
      <c r="AT1" s="88"/>
      <c r="AU1" s="88"/>
      <c r="AV1" s="88"/>
      <c r="AW1" s="88"/>
      <c r="AX1" s="543"/>
      <c r="AY1" s="88"/>
      <c r="AZ1" s="88"/>
      <c r="BA1" s="88"/>
      <c r="BB1" s="88"/>
      <c r="BC1" s="543"/>
      <c r="BD1" s="88"/>
      <c r="BE1" s="88"/>
      <c r="BF1" s="88"/>
      <c r="BG1" s="88"/>
      <c r="BH1" s="88"/>
      <c r="BI1" s="88"/>
      <c r="BJ1" s="88"/>
      <c r="BK1" s="543"/>
      <c r="BL1" s="543"/>
      <c r="BM1" s="543"/>
      <c r="BN1" s="543"/>
      <c r="BO1" s="543"/>
      <c r="BP1" s="543"/>
      <c r="BQ1" s="543"/>
      <c r="BR1" s="543"/>
      <c r="BS1" s="543"/>
      <c r="BT1" s="88"/>
      <c r="BU1" s="88"/>
      <c r="BV1" s="88"/>
      <c r="BW1" s="88"/>
      <c r="BX1" s="88"/>
      <c r="BY1" s="88"/>
      <c r="BZ1" s="543"/>
      <c r="CA1" s="543"/>
      <c r="CB1" s="543"/>
      <c r="CC1" s="543"/>
      <c r="CD1" s="543"/>
      <c r="CE1" s="543"/>
      <c r="CF1" s="543"/>
      <c r="CG1" s="543"/>
      <c r="CH1" s="222"/>
      <c r="CI1" s="88"/>
    </row>
    <row r="2" spans="1:87" ht="21.75" customHeight="1" x14ac:dyDescent="0.3">
      <c r="A2" s="352" t="s">
        <v>50</v>
      </c>
      <c r="B2" s="192"/>
      <c r="C2" s="192"/>
      <c r="D2" s="192"/>
      <c r="E2" s="192"/>
      <c r="F2" s="223"/>
      <c r="G2" s="223"/>
      <c r="H2" s="223"/>
      <c r="I2" s="223"/>
      <c r="J2" s="223"/>
      <c r="K2" s="223"/>
      <c r="L2" s="223"/>
      <c r="M2" s="548"/>
      <c r="N2" s="548"/>
      <c r="O2" s="548"/>
      <c r="P2" s="548"/>
      <c r="Q2" s="548"/>
      <c r="R2" s="548"/>
      <c r="S2" s="548"/>
      <c r="T2" s="548"/>
      <c r="U2" s="548"/>
      <c r="V2" s="88"/>
      <c r="W2" s="88"/>
      <c r="X2" s="88"/>
      <c r="Y2" s="88"/>
      <c r="Z2" s="88"/>
      <c r="AA2" s="88"/>
      <c r="AB2" s="88"/>
      <c r="AC2" s="548"/>
      <c r="AD2" s="88"/>
      <c r="AE2" s="88"/>
      <c r="AF2" s="88"/>
      <c r="AG2" s="88"/>
      <c r="AH2" s="88"/>
      <c r="AI2" s="88"/>
      <c r="AJ2" s="543"/>
      <c r="AK2" s="543"/>
      <c r="AL2" s="543"/>
      <c r="AM2" s="543"/>
      <c r="AN2" s="543"/>
      <c r="AO2" s="543"/>
      <c r="AP2" s="543"/>
      <c r="AQ2" s="543"/>
      <c r="AR2" s="88"/>
      <c r="AS2" s="88"/>
      <c r="AT2" s="88"/>
      <c r="AU2" s="88"/>
      <c r="AV2" s="88"/>
      <c r="AW2" s="88"/>
      <c r="AX2" s="543"/>
      <c r="AY2" s="88"/>
      <c r="AZ2" s="88"/>
      <c r="BA2" s="88"/>
      <c r="BB2" s="88"/>
      <c r="BC2" s="543"/>
      <c r="BD2" s="88"/>
      <c r="BE2" s="88"/>
      <c r="BF2" s="88"/>
      <c r="BG2" s="88"/>
      <c r="BH2" s="88"/>
      <c r="BI2" s="88"/>
      <c r="BJ2" s="88"/>
      <c r="BK2" s="543"/>
      <c r="BL2" s="543"/>
      <c r="BM2" s="543"/>
      <c r="BN2" s="543"/>
      <c r="BO2" s="543"/>
      <c r="BP2" s="543"/>
      <c r="BQ2" s="543"/>
      <c r="BR2" s="543"/>
      <c r="BS2" s="543"/>
      <c r="BT2" s="88"/>
      <c r="BU2" s="88"/>
      <c r="BV2" s="88"/>
      <c r="BW2" s="88"/>
      <c r="BX2" s="88"/>
      <c r="BY2" s="88"/>
      <c r="BZ2" s="543"/>
      <c r="CA2" s="543"/>
      <c r="CB2" s="543"/>
      <c r="CC2" s="543"/>
      <c r="CD2" s="543"/>
      <c r="CE2" s="543"/>
      <c r="CF2" s="543"/>
      <c r="CG2" s="543"/>
      <c r="CH2" s="222"/>
      <c r="CI2" s="88"/>
    </row>
    <row r="3" spans="1:87" x14ac:dyDescent="0.3">
      <c r="A3" s="224"/>
      <c r="B3" s="224"/>
      <c r="C3" s="224"/>
      <c r="D3" s="224"/>
      <c r="E3" s="224"/>
      <c r="F3" s="1732" t="s">
        <v>259</v>
      </c>
      <c r="G3" s="1733"/>
      <c r="H3" s="1733"/>
      <c r="I3" s="1733"/>
      <c r="J3" s="1733"/>
      <c r="K3" s="1733"/>
      <c r="L3" s="1733"/>
      <c r="M3" s="1734"/>
      <c r="N3" s="1519" t="s">
        <v>257</v>
      </c>
      <c r="O3" s="1538"/>
      <c r="P3" s="1538"/>
      <c r="Q3" s="1538"/>
      <c r="R3" s="1538"/>
      <c r="S3" s="1538"/>
      <c r="T3" s="1538"/>
      <c r="U3" s="1520"/>
      <c r="V3" s="1550" t="s">
        <v>627</v>
      </c>
      <c r="W3" s="1551"/>
      <c r="X3" s="1551"/>
      <c r="Y3" s="1551"/>
      <c r="Z3" s="1551"/>
      <c r="AA3" s="1551"/>
      <c r="AB3" s="1551"/>
      <c r="AC3" s="1552"/>
      <c r="AD3" s="1735" t="s">
        <v>227</v>
      </c>
      <c r="AE3" s="1736"/>
      <c r="AF3" s="1736"/>
      <c r="AG3" s="1736"/>
      <c r="AH3" s="1736"/>
      <c r="AI3" s="1736"/>
      <c r="AJ3" s="1737"/>
      <c r="AK3" s="1735" t="s">
        <v>227</v>
      </c>
      <c r="AL3" s="1736"/>
      <c r="AM3" s="1736"/>
      <c r="AN3" s="1736"/>
      <c r="AO3" s="1736"/>
      <c r="AP3" s="1736"/>
      <c r="AQ3" s="1737"/>
      <c r="AR3" s="1698" t="s">
        <v>224</v>
      </c>
      <c r="AS3" s="1744"/>
      <c r="AT3" s="1744"/>
      <c r="AU3" s="1744"/>
      <c r="AV3" s="1744"/>
      <c r="AW3" s="1744"/>
      <c r="AX3" s="1745"/>
      <c r="AY3" s="1741" t="s">
        <v>577</v>
      </c>
      <c r="AZ3" s="1742"/>
      <c r="BA3" s="1742"/>
      <c r="BB3" s="1742"/>
      <c r="BC3" s="1743"/>
      <c r="BD3" s="1738" t="s">
        <v>257</v>
      </c>
      <c r="BE3" s="1739"/>
      <c r="BF3" s="1739"/>
      <c r="BG3" s="1739"/>
      <c r="BH3" s="1739"/>
      <c r="BI3" s="1739"/>
      <c r="BJ3" s="1739"/>
      <c r="BK3" s="1740"/>
      <c r="BL3" s="1738" t="s">
        <v>257</v>
      </c>
      <c r="BM3" s="1739"/>
      <c r="BN3" s="1739"/>
      <c r="BO3" s="1739"/>
      <c r="BP3" s="1739"/>
      <c r="BQ3" s="1739"/>
      <c r="BR3" s="1740"/>
      <c r="BS3" s="899"/>
      <c r="BT3" s="1729" t="s">
        <v>225</v>
      </c>
      <c r="BU3" s="1730"/>
      <c r="BV3" s="1730"/>
      <c r="BW3" s="1730"/>
      <c r="BX3" s="1730"/>
      <c r="BY3" s="1730"/>
      <c r="BZ3" s="1731"/>
      <c r="CA3" s="1729" t="s">
        <v>225</v>
      </c>
      <c r="CB3" s="1730"/>
      <c r="CC3" s="1730"/>
      <c r="CD3" s="1730"/>
      <c r="CE3" s="1730"/>
      <c r="CF3" s="1731"/>
      <c r="CG3" s="757"/>
      <c r="CH3" s="225"/>
      <c r="CI3" s="88"/>
    </row>
    <row r="4" spans="1:87" ht="157.5" customHeight="1" x14ac:dyDescent="0.3">
      <c r="A4" s="224" t="s">
        <v>16</v>
      </c>
      <c r="B4" s="224" t="s">
        <v>17</v>
      </c>
      <c r="C4" s="192" t="s">
        <v>147</v>
      </c>
      <c r="D4" s="224" t="s">
        <v>18</v>
      </c>
      <c r="E4" s="224"/>
      <c r="F4" s="470" t="s">
        <v>70</v>
      </c>
      <c r="G4" s="471" t="s">
        <v>298</v>
      </c>
      <c r="H4" s="471" t="s">
        <v>74</v>
      </c>
      <c r="I4" s="471" t="s">
        <v>69</v>
      </c>
      <c r="J4" s="471" t="s">
        <v>299</v>
      </c>
      <c r="K4" s="471" t="s">
        <v>215</v>
      </c>
      <c r="L4" s="471" t="s">
        <v>59</v>
      </c>
      <c r="M4" s="718" t="s">
        <v>304</v>
      </c>
      <c r="N4" s="600" t="s">
        <v>70</v>
      </c>
      <c r="O4" s="601" t="s">
        <v>298</v>
      </c>
      <c r="P4" s="601" t="s">
        <v>74</v>
      </c>
      <c r="Q4" s="601" t="s">
        <v>69</v>
      </c>
      <c r="R4" s="601" t="s">
        <v>299</v>
      </c>
      <c r="S4" s="601" t="s">
        <v>215</v>
      </c>
      <c r="T4" s="601" t="s">
        <v>59</v>
      </c>
      <c r="U4" s="718" t="s">
        <v>304</v>
      </c>
      <c r="V4" s="1300" t="s">
        <v>299</v>
      </c>
      <c r="W4" s="1301" t="s">
        <v>298</v>
      </c>
      <c r="X4" s="1301" t="s">
        <v>69</v>
      </c>
      <c r="Y4" s="1301" t="s">
        <v>74</v>
      </c>
      <c r="Z4" s="1301" t="s">
        <v>59</v>
      </c>
      <c r="AA4" s="599" t="s">
        <v>215</v>
      </c>
      <c r="AB4" s="599" t="s">
        <v>70</v>
      </c>
      <c r="AC4" s="709" t="s">
        <v>304</v>
      </c>
      <c r="AD4" s="362" t="s">
        <v>69</v>
      </c>
      <c r="AE4" s="363" t="s">
        <v>298</v>
      </c>
      <c r="AF4" s="363" t="s">
        <v>74</v>
      </c>
      <c r="AG4" s="363" t="s">
        <v>215</v>
      </c>
      <c r="AH4" s="363" t="s">
        <v>70</v>
      </c>
      <c r="AI4" s="1047" t="s">
        <v>59</v>
      </c>
      <c r="AJ4" s="708" t="s">
        <v>304</v>
      </c>
      <c r="AK4" s="602" t="s">
        <v>69</v>
      </c>
      <c r="AL4" s="602" t="s">
        <v>298</v>
      </c>
      <c r="AM4" s="363" t="s">
        <v>74</v>
      </c>
      <c r="AN4" s="602" t="s">
        <v>215</v>
      </c>
      <c r="AO4" s="363" t="s">
        <v>70</v>
      </c>
      <c r="AP4" s="1048" t="s">
        <v>59</v>
      </c>
      <c r="AQ4" s="701" t="s">
        <v>304</v>
      </c>
      <c r="AR4" s="364"/>
      <c r="AS4" s="364" t="s">
        <v>69</v>
      </c>
      <c r="AT4" s="364" t="s">
        <v>70</v>
      </c>
      <c r="AU4" s="364" t="s">
        <v>74</v>
      </c>
      <c r="AV4" s="364" t="s">
        <v>298</v>
      </c>
      <c r="AW4" s="364" t="s">
        <v>215</v>
      </c>
      <c r="AX4" s="758" t="s">
        <v>304</v>
      </c>
      <c r="AY4" s="475" t="s">
        <v>215</v>
      </c>
      <c r="AZ4" s="475" t="s">
        <v>69</v>
      </c>
      <c r="BA4" s="475" t="s">
        <v>74</v>
      </c>
      <c r="BB4" s="475" t="s">
        <v>70</v>
      </c>
      <c r="BC4" s="1354" t="s">
        <v>304</v>
      </c>
      <c r="BD4" s="473" t="s">
        <v>112</v>
      </c>
      <c r="BE4" s="473" t="s">
        <v>70</v>
      </c>
      <c r="BF4" s="473" t="s">
        <v>74</v>
      </c>
      <c r="BG4" s="473" t="s">
        <v>69</v>
      </c>
      <c r="BH4" s="473" t="s">
        <v>298</v>
      </c>
      <c r="BI4" s="473" t="s">
        <v>299</v>
      </c>
      <c r="BJ4" s="473" t="s">
        <v>59</v>
      </c>
      <c r="BK4" s="741" t="s">
        <v>304</v>
      </c>
      <c r="BL4" s="470" t="s">
        <v>112</v>
      </c>
      <c r="BM4" s="471" t="s">
        <v>70</v>
      </c>
      <c r="BN4" s="471" t="s">
        <v>74</v>
      </c>
      <c r="BO4" s="471" t="s">
        <v>69</v>
      </c>
      <c r="BP4" s="471" t="s">
        <v>298</v>
      </c>
      <c r="BQ4" s="471" t="s">
        <v>299</v>
      </c>
      <c r="BR4" s="471" t="s">
        <v>59</v>
      </c>
      <c r="BS4" s="902" t="s">
        <v>304</v>
      </c>
      <c r="BT4" s="365" t="s">
        <v>112</v>
      </c>
      <c r="BU4" s="365" t="s">
        <v>70</v>
      </c>
      <c r="BV4" s="365" t="s">
        <v>69</v>
      </c>
      <c r="BW4" s="366" t="s">
        <v>298</v>
      </c>
      <c r="BX4" s="366" t="s">
        <v>59</v>
      </c>
      <c r="BY4" s="366" t="s">
        <v>74</v>
      </c>
      <c r="BZ4" s="768" t="s">
        <v>304</v>
      </c>
      <c r="CA4" s="362" t="s">
        <v>112</v>
      </c>
      <c r="CB4" s="363" t="s">
        <v>70</v>
      </c>
      <c r="CC4" s="363" t="s">
        <v>69</v>
      </c>
      <c r="CD4" s="362" t="s">
        <v>298</v>
      </c>
      <c r="CE4" s="766" t="s">
        <v>59</v>
      </c>
      <c r="CF4" s="767" t="s">
        <v>74</v>
      </c>
      <c r="CG4" s="769" t="s">
        <v>304</v>
      </c>
      <c r="CH4" s="226" t="s">
        <v>20</v>
      </c>
      <c r="CI4" s="88"/>
    </row>
    <row r="5" spans="1:87" ht="26.25" customHeight="1" x14ac:dyDescent="0.3">
      <c r="A5" s="224"/>
      <c r="B5" s="224"/>
      <c r="C5" s="88"/>
      <c r="D5" s="224"/>
      <c r="E5" s="224"/>
      <c r="F5" s="472"/>
      <c r="G5" s="472"/>
      <c r="H5" s="472"/>
      <c r="I5" s="472"/>
      <c r="J5" s="472"/>
      <c r="K5" s="472"/>
      <c r="L5" s="472"/>
      <c r="M5" s="633"/>
      <c r="N5" s="569"/>
      <c r="O5" s="569"/>
      <c r="P5" s="569"/>
      <c r="Q5" s="569"/>
      <c r="R5" s="569"/>
      <c r="S5" s="569"/>
      <c r="T5" s="569"/>
      <c r="U5" s="633"/>
      <c r="V5" s="474"/>
      <c r="W5" s="474"/>
      <c r="X5" s="474"/>
      <c r="Y5" s="474"/>
      <c r="Z5" s="474"/>
      <c r="AA5" s="474"/>
      <c r="AB5" s="474"/>
      <c r="AC5" s="988"/>
      <c r="AD5" s="227"/>
      <c r="AE5" s="227"/>
      <c r="AF5" s="227"/>
      <c r="AG5" s="227"/>
      <c r="AH5" s="227"/>
      <c r="AI5" s="227"/>
      <c r="AJ5" s="723"/>
      <c r="AK5" s="571"/>
      <c r="AL5" s="571"/>
      <c r="AM5" s="571"/>
      <c r="AN5" s="571"/>
      <c r="AO5" s="571"/>
      <c r="AP5" s="571"/>
      <c r="AQ5" s="723"/>
      <c r="AR5" s="276"/>
      <c r="AS5" s="276"/>
      <c r="AT5" s="276"/>
      <c r="AU5" s="276"/>
      <c r="AV5" s="276"/>
      <c r="AW5" s="276"/>
      <c r="AX5" s="723"/>
      <c r="AY5" s="476"/>
      <c r="AZ5" s="476"/>
      <c r="BA5" s="476"/>
      <c r="BB5" s="476"/>
      <c r="BC5" s="572"/>
      <c r="BD5" s="474"/>
      <c r="BE5" s="474"/>
      <c r="BF5" s="474"/>
      <c r="BG5" s="474"/>
      <c r="BH5" s="474"/>
      <c r="BI5" s="474"/>
      <c r="BJ5" s="474"/>
      <c r="BK5" s="742"/>
      <c r="BL5" s="903"/>
      <c r="BM5" s="904"/>
      <c r="BN5" s="904"/>
      <c r="BO5" s="904"/>
      <c r="BP5" s="904"/>
      <c r="BQ5" s="904"/>
      <c r="BR5" s="904"/>
      <c r="BS5" s="905"/>
      <c r="BT5" s="227"/>
      <c r="BU5" s="227"/>
      <c r="BV5" s="227"/>
      <c r="BW5" s="228"/>
      <c r="BX5" s="228"/>
      <c r="BY5" s="228"/>
      <c r="BZ5" s="764"/>
      <c r="CA5" s="573"/>
      <c r="CB5" s="573"/>
      <c r="CC5" s="573"/>
      <c r="CD5" s="573"/>
      <c r="CE5" s="573"/>
      <c r="CF5" s="573"/>
      <c r="CG5" s="765"/>
      <c r="CH5" s="229"/>
      <c r="CI5" s="822" t="s">
        <v>424</v>
      </c>
    </row>
    <row r="6" spans="1:87" ht="21" customHeight="1" x14ac:dyDescent="0.3">
      <c r="A6" s="44"/>
      <c r="B6" s="44"/>
      <c r="C6" s="44"/>
      <c r="D6" s="44"/>
      <c r="E6" s="44"/>
      <c r="F6" s="412"/>
      <c r="G6" s="412"/>
      <c r="H6" s="412"/>
      <c r="I6" s="412"/>
      <c r="J6" s="412"/>
      <c r="K6" s="412"/>
      <c r="L6" s="412"/>
      <c r="M6" s="911"/>
      <c r="N6" s="412"/>
      <c r="O6" s="412"/>
      <c r="P6" s="412"/>
      <c r="Q6" s="412"/>
      <c r="R6" s="412"/>
      <c r="S6" s="412"/>
      <c r="T6" s="412"/>
      <c r="U6" s="911"/>
      <c r="V6" s="412"/>
      <c r="W6" s="412"/>
      <c r="X6" s="412"/>
      <c r="Y6" s="412"/>
      <c r="Z6" s="412"/>
      <c r="AA6" s="412"/>
      <c r="AB6" s="412"/>
      <c r="AC6" s="926"/>
      <c r="AD6" s="121"/>
      <c r="AE6" s="121"/>
      <c r="AF6" s="121"/>
      <c r="AG6" s="121"/>
      <c r="AH6" s="121"/>
      <c r="AI6" s="121"/>
      <c r="AJ6" s="707"/>
      <c r="AK6" s="1123"/>
      <c r="AL6" s="1123"/>
      <c r="AM6" s="1123"/>
      <c r="AN6" s="1123"/>
      <c r="AO6" s="1123"/>
      <c r="AP6" s="1123"/>
      <c r="AQ6" s="707"/>
      <c r="AR6" s="110"/>
      <c r="AS6" s="110"/>
      <c r="AT6" s="110"/>
      <c r="AU6" s="110"/>
      <c r="AV6" s="110"/>
      <c r="AW6" s="110"/>
      <c r="AX6" s="707"/>
      <c r="AY6" s="420"/>
      <c r="AZ6" s="420"/>
      <c r="BA6" s="420"/>
      <c r="BB6" s="420"/>
      <c r="BC6" s="1382"/>
      <c r="BD6" s="412"/>
      <c r="BE6" s="412"/>
      <c r="BF6" s="412"/>
      <c r="BG6" s="412"/>
      <c r="BH6" s="412"/>
      <c r="BI6" s="412"/>
      <c r="BJ6" s="412"/>
      <c r="BK6" s="750"/>
      <c r="BL6" s="407"/>
      <c r="BM6" s="1125"/>
      <c r="BN6" s="1125"/>
      <c r="BO6" s="1125"/>
      <c r="BP6" s="1125"/>
      <c r="BQ6" s="1125"/>
      <c r="BR6" s="1125"/>
      <c r="BS6" s="1240"/>
      <c r="BT6" s="121"/>
      <c r="BU6" s="121"/>
      <c r="BV6" s="121"/>
      <c r="BW6" s="127"/>
      <c r="BX6" s="127"/>
      <c r="BY6" s="127"/>
      <c r="BZ6" s="1241"/>
      <c r="CA6" s="1242"/>
      <c r="CB6" s="1242"/>
      <c r="CC6" s="1242"/>
      <c r="CD6" s="1242"/>
      <c r="CE6" s="1242"/>
      <c r="CF6" s="1242"/>
      <c r="CG6" s="1105"/>
      <c r="CH6" s="1243">
        <f t="shared" ref="CH6:CH24" si="0">SUM(M6,U6,BK6,AX6,BS6,BZ6,AC6,AJ6,AQ6,BC6,BZ6,CG6)</f>
        <v>0</v>
      </c>
      <c r="CI6" s="822"/>
    </row>
    <row r="7" spans="1:87" ht="21" customHeight="1" x14ac:dyDescent="0.3">
      <c r="A7" s="44" t="s">
        <v>333</v>
      </c>
      <c r="B7" s="44">
        <v>4098</v>
      </c>
      <c r="C7" s="44" t="s">
        <v>150</v>
      </c>
      <c r="D7" s="44" t="s">
        <v>334</v>
      </c>
      <c r="E7" s="44"/>
      <c r="F7" s="412"/>
      <c r="G7" s="412"/>
      <c r="H7" s="412"/>
      <c r="I7" s="412"/>
      <c r="J7" s="412"/>
      <c r="K7" s="412"/>
      <c r="L7" s="412"/>
      <c r="M7" s="911">
        <f>SUM(F7:L7)</f>
        <v>0</v>
      </c>
      <c r="N7" s="412"/>
      <c r="O7" s="412"/>
      <c r="P7" s="412"/>
      <c r="Q7" s="412"/>
      <c r="R7" s="412"/>
      <c r="S7" s="412"/>
      <c r="T7" s="412"/>
      <c r="U7" s="911">
        <f>SUM(N7:T7)</f>
        <v>0</v>
      </c>
      <c r="V7" s="412"/>
      <c r="W7" s="412"/>
      <c r="X7" s="412"/>
      <c r="Y7" s="412"/>
      <c r="Z7" s="412"/>
      <c r="AA7" s="412"/>
      <c r="AB7" s="412"/>
      <c r="AC7" s="926"/>
      <c r="AD7" s="121"/>
      <c r="AE7" s="121"/>
      <c r="AF7" s="121"/>
      <c r="AG7" s="121"/>
      <c r="AH7" s="121"/>
      <c r="AI7" s="121"/>
      <c r="AJ7" s="707">
        <f>SUM(AD7:AH7)</f>
        <v>0</v>
      </c>
      <c r="AK7" s="1123"/>
      <c r="AL7" s="1123"/>
      <c r="AM7" s="1123"/>
      <c r="AN7" s="1123"/>
      <c r="AO7" s="1123"/>
      <c r="AP7" s="1123"/>
      <c r="AQ7" s="707">
        <f>SUM(AK7:AO7)</f>
        <v>0</v>
      </c>
      <c r="AR7" s="110"/>
      <c r="AS7" s="110"/>
      <c r="AT7" s="110"/>
      <c r="AU7" s="110"/>
      <c r="AV7" s="110"/>
      <c r="AW7" s="110"/>
      <c r="AX7" s="707"/>
      <c r="AY7" s="420"/>
      <c r="AZ7" s="420"/>
      <c r="BA7" s="420"/>
      <c r="BB7" s="420"/>
      <c r="BC7" s="1382"/>
      <c r="BD7" s="412" t="s">
        <v>0</v>
      </c>
      <c r="BE7" s="412"/>
      <c r="BF7" s="412"/>
      <c r="BG7" s="412"/>
      <c r="BH7" s="412"/>
      <c r="BI7" s="412"/>
      <c r="BJ7" s="412"/>
      <c r="BK7" s="750">
        <f>SUM(BD7:BJ7)</f>
        <v>0</v>
      </c>
      <c r="BL7" s="408" t="s">
        <v>0</v>
      </c>
      <c r="BM7" s="496"/>
      <c r="BN7" s="496"/>
      <c r="BO7" s="496"/>
      <c r="BP7" s="496"/>
      <c r="BQ7" s="496"/>
      <c r="BR7" s="496"/>
      <c r="BS7" s="1244">
        <v>0</v>
      </c>
      <c r="BT7" s="121"/>
      <c r="BU7" s="121"/>
      <c r="BV7" s="121"/>
      <c r="BW7" s="127"/>
      <c r="BX7" s="127"/>
      <c r="BY7" s="127"/>
      <c r="BZ7" s="1241"/>
      <c r="CA7" s="1242"/>
      <c r="CB7" s="1242"/>
      <c r="CC7" s="1242"/>
      <c r="CD7" s="1242"/>
      <c r="CE7" s="1242"/>
      <c r="CF7" s="1242"/>
      <c r="CG7" s="1245"/>
      <c r="CH7" s="1243">
        <f t="shared" si="0"/>
        <v>0</v>
      </c>
      <c r="CI7" s="1004"/>
    </row>
    <row r="8" spans="1:87" ht="21" customHeight="1" x14ac:dyDescent="0.3">
      <c r="A8" s="44" t="s">
        <v>584</v>
      </c>
      <c r="B8" s="44">
        <v>2999</v>
      </c>
      <c r="C8" s="44" t="s">
        <v>481</v>
      </c>
      <c r="D8" s="44" t="s">
        <v>482</v>
      </c>
      <c r="E8" s="44"/>
      <c r="F8" s="412"/>
      <c r="G8" s="412"/>
      <c r="H8" s="412"/>
      <c r="I8" s="412"/>
      <c r="J8" s="412"/>
      <c r="K8" s="412"/>
      <c r="L8" s="412"/>
      <c r="M8" s="911"/>
      <c r="N8" s="412"/>
      <c r="O8" s="412"/>
      <c r="P8" s="412"/>
      <c r="Q8" s="412"/>
      <c r="R8" s="412"/>
      <c r="S8" s="412"/>
      <c r="T8" s="412"/>
      <c r="U8" s="911"/>
      <c r="V8" s="412"/>
      <c r="W8" s="412"/>
      <c r="X8" s="412"/>
      <c r="Y8" s="412"/>
      <c r="Z8" s="412"/>
      <c r="AA8" s="412"/>
      <c r="AB8" s="412"/>
      <c r="AC8" s="926">
        <f>SUM(V8:AB8)</f>
        <v>0</v>
      </c>
      <c r="AD8" s="121">
        <v>5</v>
      </c>
      <c r="AE8" s="121">
        <v>4</v>
      </c>
      <c r="AF8" s="121">
        <v>5</v>
      </c>
      <c r="AG8" s="121">
        <v>4</v>
      </c>
      <c r="AH8" s="121">
        <v>5</v>
      </c>
      <c r="AI8" s="121">
        <v>4</v>
      </c>
      <c r="AJ8" s="707">
        <f>SUM(AD8:AI8)</f>
        <v>27</v>
      </c>
      <c r="AK8" s="700">
        <v>5</v>
      </c>
      <c r="AL8" s="121">
        <v>4</v>
      </c>
      <c r="AM8" s="121">
        <v>5</v>
      </c>
      <c r="AN8" s="700">
        <v>4</v>
      </c>
      <c r="AO8" s="700">
        <v>5</v>
      </c>
      <c r="AP8" s="700">
        <v>4</v>
      </c>
      <c r="AQ8" s="707">
        <f>SUM(AK8:AP8)</f>
        <v>27</v>
      </c>
      <c r="AR8" s="110"/>
      <c r="AS8" s="110"/>
      <c r="AT8" s="110"/>
      <c r="AU8" s="110"/>
      <c r="AV8" s="110"/>
      <c r="AW8" s="110"/>
      <c r="AX8" s="707">
        <f>SUM(AR8:AW8)</f>
        <v>0</v>
      </c>
      <c r="AY8" s="420"/>
      <c r="AZ8" s="420"/>
      <c r="BA8" s="420"/>
      <c r="BB8" s="420"/>
      <c r="BC8" s="1382"/>
      <c r="BD8" s="412">
        <v>4</v>
      </c>
      <c r="BE8" s="412">
        <v>4</v>
      </c>
      <c r="BF8" s="412">
        <v>4</v>
      </c>
      <c r="BG8" s="412">
        <v>4</v>
      </c>
      <c r="BH8" s="412">
        <v>5</v>
      </c>
      <c r="BI8" s="412">
        <v>5</v>
      </c>
      <c r="BJ8" s="412">
        <v>4</v>
      </c>
      <c r="BK8" s="750">
        <f>SUM(BD8:BJ8)</f>
        <v>30</v>
      </c>
      <c r="BL8" s="407">
        <v>4</v>
      </c>
      <c r="BM8" s="1125">
        <v>4</v>
      </c>
      <c r="BN8" s="1125">
        <v>4</v>
      </c>
      <c r="BO8" s="1125">
        <v>4</v>
      </c>
      <c r="BP8" s="1125">
        <v>5</v>
      </c>
      <c r="BQ8" s="1125">
        <v>5</v>
      </c>
      <c r="BR8" s="1125">
        <v>4</v>
      </c>
      <c r="BS8" s="1244">
        <f>SUM(BL8:BR8)</f>
        <v>30</v>
      </c>
      <c r="BT8" s="121">
        <v>5</v>
      </c>
      <c r="BU8" s="121">
        <v>4</v>
      </c>
      <c r="BV8" s="700">
        <v>5</v>
      </c>
      <c r="BW8" s="127">
        <v>4</v>
      </c>
      <c r="BX8" s="127">
        <v>4</v>
      </c>
      <c r="BY8" s="127">
        <v>3</v>
      </c>
      <c r="BZ8" s="1241">
        <f>SUM(BT8:BY8)</f>
        <v>25</v>
      </c>
      <c r="CA8" s="700">
        <v>5</v>
      </c>
      <c r="CB8" s="700">
        <v>4</v>
      </c>
      <c r="CC8" s="700">
        <v>5</v>
      </c>
      <c r="CD8" s="1246">
        <v>4</v>
      </c>
      <c r="CE8" s="1246">
        <v>4</v>
      </c>
      <c r="CF8" s="1246">
        <v>3</v>
      </c>
      <c r="CG8" s="1245">
        <f>SUM(CA8:CF8)</f>
        <v>25</v>
      </c>
      <c r="CH8" s="1243">
        <f t="shared" si="0"/>
        <v>189</v>
      </c>
      <c r="CI8" s="1288">
        <v>2</v>
      </c>
    </row>
    <row r="9" spans="1:87" ht="21" customHeight="1" x14ac:dyDescent="0.3">
      <c r="A9" s="44" t="s">
        <v>159</v>
      </c>
      <c r="B9" s="44">
        <v>2630</v>
      </c>
      <c r="C9" s="44" t="s">
        <v>27</v>
      </c>
      <c r="D9" s="44" t="s">
        <v>27</v>
      </c>
      <c r="E9" s="44"/>
      <c r="F9" s="412"/>
      <c r="G9" s="412"/>
      <c r="H9" s="412"/>
      <c r="I9" s="412"/>
      <c r="J9" s="412"/>
      <c r="K9" s="412"/>
      <c r="L9" s="412"/>
      <c r="M9" s="911"/>
      <c r="N9" s="412"/>
      <c r="O9" s="412"/>
      <c r="P9" s="412"/>
      <c r="Q9" s="412"/>
      <c r="R9" s="412"/>
      <c r="S9" s="412"/>
      <c r="T9" s="412"/>
      <c r="U9" s="911"/>
      <c r="V9" s="464"/>
      <c r="W9" s="412"/>
      <c r="X9" s="412"/>
      <c r="Y9" s="412"/>
      <c r="Z9" s="412"/>
      <c r="AA9" s="412"/>
      <c r="AB9" s="412"/>
      <c r="AC9" s="1324"/>
      <c r="AD9" s="121"/>
      <c r="AE9" s="121"/>
      <c r="AF9" s="121"/>
      <c r="AG9" s="121"/>
      <c r="AH9" s="121"/>
      <c r="AI9" s="121"/>
      <c r="AJ9" s="707"/>
      <c r="AK9" s="178"/>
      <c r="AL9" s="121"/>
      <c r="AM9" s="121"/>
      <c r="AN9" s="178"/>
      <c r="AO9" s="178"/>
      <c r="AP9" s="178"/>
      <c r="AQ9" s="707"/>
      <c r="AR9" s="110"/>
      <c r="AS9" s="110"/>
      <c r="AT9" s="110"/>
      <c r="AU9" s="110"/>
      <c r="AV9" s="110"/>
      <c r="AW9" s="110"/>
      <c r="AX9" s="707"/>
      <c r="AY9" s="420"/>
      <c r="AZ9" s="420"/>
      <c r="BA9" s="420"/>
      <c r="BB9" s="420"/>
      <c r="BC9" s="1382"/>
      <c r="BD9" s="412"/>
      <c r="BE9" s="412"/>
      <c r="BF9" s="412"/>
      <c r="BG9" s="412"/>
      <c r="BH9" s="412"/>
      <c r="BI9" s="412"/>
      <c r="BJ9" s="412"/>
      <c r="BK9" s="750"/>
      <c r="BL9" s="408"/>
      <c r="BM9" s="496"/>
      <c r="BN9" s="496"/>
      <c r="BO9" s="496"/>
      <c r="BP9" s="496"/>
      <c r="BQ9" s="496"/>
      <c r="BR9" s="496"/>
      <c r="BS9" s="1244"/>
      <c r="BT9" s="121"/>
      <c r="BU9" s="121"/>
      <c r="BV9" s="178"/>
      <c r="BW9" s="127"/>
      <c r="BX9" s="127"/>
      <c r="BY9" s="127"/>
      <c r="BZ9" s="1241"/>
      <c r="CA9" s="178"/>
      <c r="CB9" s="178"/>
      <c r="CC9" s="178"/>
      <c r="CD9" s="1233"/>
      <c r="CE9" s="1233"/>
      <c r="CF9" s="1233"/>
      <c r="CG9" s="1245"/>
      <c r="CH9" s="1243">
        <f t="shared" si="0"/>
        <v>0</v>
      </c>
      <c r="CI9" s="1004"/>
    </row>
    <row r="10" spans="1:87" ht="21" customHeight="1" x14ac:dyDescent="0.3">
      <c r="A10" s="44" t="s">
        <v>88</v>
      </c>
      <c r="B10" s="44">
        <v>2456</v>
      </c>
      <c r="C10" s="44" t="s">
        <v>145</v>
      </c>
      <c r="D10" s="44" t="s">
        <v>89</v>
      </c>
      <c r="E10" s="44"/>
      <c r="F10" s="412"/>
      <c r="G10" s="412"/>
      <c r="H10" s="412"/>
      <c r="I10" s="412"/>
      <c r="J10" s="412"/>
      <c r="K10" s="412"/>
      <c r="L10" s="412"/>
      <c r="M10" s="911">
        <f>SUM(F10:L10)</f>
        <v>0</v>
      </c>
      <c r="N10" s="412"/>
      <c r="O10" s="412"/>
      <c r="P10" s="412"/>
      <c r="Q10" s="412"/>
      <c r="R10" s="412"/>
      <c r="S10" s="412"/>
      <c r="T10" s="412"/>
      <c r="U10" s="911"/>
      <c r="V10" s="412"/>
      <c r="W10" s="412"/>
      <c r="X10" s="412"/>
      <c r="Y10" s="412"/>
      <c r="Z10" s="412"/>
      <c r="AA10" s="412"/>
      <c r="AB10" s="412"/>
      <c r="AC10" s="926">
        <f>SUM(V10:AB10)</f>
        <v>0</v>
      </c>
      <c r="AD10" s="121"/>
      <c r="AE10" s="121"/>
      <c r="AF10" s="121"/>
      <c r="AG10" s="121"/>
      <c r="AH10" s="121"/>
      <c r="AI10" s="121"/>
      <c r="AJ10" s="707">
        <f>SUM(AD10:AH10)</f>
        <v>0</v>
      </c>
      <c r="AK10" s="178"/>
      <c r="AL10" s="121"/>
      <c r="AM10" s="121"/>
      <c r="AN10" s="178"/>
      <c r="AO10" s="178"/>
      <c r="AP10" s="178"/>
      <c r="AQ10" s="707">
        <f>SUM(AK10:AO10)</f>
        <v>0</v>
      </c>
      <c r="AR10" s="110"/>
      <c r="AS10" s="110"/>
      <c r="AT10" s="110"/>
      <c r="AU10" s="110"/>
      <c r="AV10" s="110"/>
      <c r="AW10" s="110"/>
      <c r="AX10" s="707">
        <f>SUM(AR10:AW10)</f>
        <v>0</v>
      </c>
      <c r="AY10" s="420"/>
      <c r="AZ10" s="420"/>
      <c r="BA10" s="420"/>
      <c r="BB10" s="420"/>
      <c r="BC10" s="1382"/>
      <c r="BD10" s="412"/>
      <c r="BE10" s="412"/>
      <c r="BF10" s="412"/>
      <c r="BG10" s="412"/>
      <c r="BH10" s="412"/>
      <c r="BI10" s="412"/>
      <c r="BJ10" s="412"/>
      <c r="BK10" s="750">
        <f>SUM(BD10:BJ10)</f>
        <v>0</v>
      </c>
      <c r="BL10" s="408"/>
      <c r="BM10" s="496"/>
      <c r="BN10" s="496"/>
      <c r="BO10" s="496"/>
      <c r="BP10" s="496"/>
      <c r="BQ10" s="496"/>
      <c r="BR10" s="496"/>
      <c r="BS10" s="1244">
        <f>SUM(BL10:BR10)</f>
        <v>0</v>
      </c>
      <c r="BT10" s="121"/>
      <c r="BU10" s="121"/>
      <c r="BV10" s="178"/>
      <c r="BW10" s="127"/>
      <c r="BX10" s="127"/>
      <c r="BY10" s="127"/>
      <c r="BZ10" s="1241">
        <f>SUM(BT10:BY10)</f>
        <v>0</v>
      </c>
      <c r="CA10" s="178"/>
      <c r="CB10" s="178"/>
      <c r="CC10" s="178"/>
      <c r="CD10" s="1233"/>
      <c r="CE10" s="1233"/>
      <c r="CF10" s="1233"/>
      <c r="CG10" s="1245">
        <f>SUM(CA10:CF10)</f>
        <v>0</v>
      </c>
      <c r="CH10" s="1243">
        <f t="shared" si="0"/>
        <v>0</v>
      </c>
      <c r="CI10" s="1288"/>
    </row>
    <row r="11" spans="1:87" ht="21" customHeight="1" x14ac:dyDescent="0.3">
      <c r="A11" s="71" t="s">
        <v>386</v>
      </c>
      <c r="B11" s="102">
        <v>4101</v>
      </c>
      <c r="C11" s="71" t="s">
        <v>401</v>
      </c>
      <c r="D11" s="71" t="s">
        <v>387</v>
      </c>
      <c r="E11" s="44"/>
      <c r="F11" s="412"/>
      <c r="G11" s="412"/>
      <c r="H11" s="412"/>
      <c r="I11" s="412"/>
      <c r="J11" s="412"/>
      <c r="K11" s="412"/>
      <c r="L11" s="412"/>
      <c r="M11" s="911">
        <f>SUM(F11:L11)</f>
        <v>0</v>
      </c>
      <c r="N11" s="412"/>
      <c r="O11" s="412"/>
      <c r="P11" s="412"/>
      <c r="Q11" s="412"/>
      <c r="R11" s="412"/>
      <c r="S11" s="412"/>
      <c r="T11" s="412"/>
      <c r="U11" s="911">
        <f>SUM(N11:T11)</f>
        <v>0</v>
      </c>
      <c r="V11" s="412"/>
      <c r="W11" s="464"/>
      <c r="X11" s="464"/>
      <c r="Y11" s="464"/>
      <c r="Z11" s="464"/>
      <c r="AA11" s="464"/>
      <c r="AB11" s="464"/>
      <c r="AC11" s="926">
        <f>SUM(V11:AB11)</f>
        <v>0</v>
      </c>
      <c r="AD11" s="121"/>
      <c r="AE11" s="121"/>
      <c r="AF11" s="121"/>
      <c r="AG11" s="121"/>
      <c r="AH11" s="121"/>
      <c r="AI11" s="121"/>
      <c r="AJ11" s="707">
        <f>SUM(AD11:AH11)</f>
        <v>0</v>
      </c>
      <c r="AK11" s="178"/>
      <c r="AL11" s="121"/>
      <c r="AM11" s="121"/>
      <c r="AN11" s="178"/>
      <c r="AO11" s="178"/>
      <c r="AP11" s="178"/>
      <c r="AQ11" s="707">
        <f>SUM(AK11:AO11)</f>
        <v>0</v>
      </c>
      <c r="AR11" s="110"/>
      <c r="AS11" s="110"/>
      <c r="AT11" s="110"/>
      <c r="AU11" s="110"/>
      <c r="AV11" s="110"/>
      <c r="AW11" s="110"/>
      <c r="AX11" s="707">
        <f>SUM(AR11:AW11)</f>
        <v>0</v>
      </c>
      <c r="AY11" s="420"/>
      <c r="AZ11" s="420"/>
      <c r="BA11" s="420"/>
      <c r="BB11" s="420"/>
      <c r="BC11" s="1382"/>
      <c r="BD11" s="412"/>
      <c r="BE11" s="412"/>
      <c r="BF11" s="412"/>
      <c r="BG11" s="412"/>
      <c r="BH11" s="412"/>
      <c r="BI11" s="412"/>
      <c r="BJ11" s="412"/>
      <c r="BK11" s="750"/>
      <c r="BL11" s="408"/>
      <c r="BM11" s="496"/>
      <c r="BN11" s="496"/>
      <c r="BO11" s="496"/>
      <c r="BP11" s="496"/>
      <c r="BQ11" s="496"/>
      <c r="BR11" s="496"/>
      <c r="BS11" s="1244"/>
      <c r="BT11" s="121"/>
      <c r="BU11" s="121"/>
      <c r="BV11" s="178"/>
      <c r="BW11" s="127"/>
      <c r="BX11" s="127"/>
      <c r="BY11" s="127"/>
      <c r="BZ11" s="1241">
        <f>SUM(BT11:BY11)</f>
        <v>0</v>
      </c>
      <c r="CA11" s="178"/>
      <c r="CB11" s="178"/>
      <c r="CC11" s="178"/>
      <c r="CD11" s="1233"/>
      <c r="CE11" s="1233"/>
      <c r="CF11" s="1233"/>
      <c r="CG11" s="1245">
        <f>SUM(CA11:CF11)</f>
        <v>0</v>
      </c>
      <c r="CH11" s="1243">
        <f t="shared" si="0"/>
        <v>0</v>
      </c>
      <c r="CI11" s="1004"/>
    </row>
    <row r="12" spans="1:87" ht="21" customHeight="1" x14ac:dyDescent="0.3">
      <c r="A12" s="44" t="s">
        <v>483</v>
      </c>
      <c r="B12" s="44">
        <v>2856</v>
      </c>
      <c r="C12" s="44" t="s">
        <v>481</v>
      </c>
      <c r="D12" s="44" t="s">
        <v>484</v>
      </c>
      <c r="E12" s="44"/>
      <c r="F12" s="412"/>
      <c r="G12" s="412"/>
      <c r="H12" s="412"/>
      <c r="I12" s="412"/>
      <c r="J12" s="412"/>
      <c r="K12" s="412"/>
      <c r="L12" s="412"/>
      <c r="M12" s="911"/>
      <c r="N12" s="412"/>
      <c r="O12" s="412"/>
      <c r="P12" s="412"/>
      <c r="Q12" s="412"/>
      <c r="R12" s="412"/>
      <c r="S12" s="412"/>
      <c r="T12" s="412"/>
      <c r="U12" s="911"/>
      <c r="V12" s="464"/>
      <c r="W12" s="412"/>
      <c r="X12" s="412"/>
      <c r="Y12" s="412"/>
      <c r="Z12" s="412"/>
      <c r="AA12" s="412"/>
      <c r="AB12" s="412"/>
      <c r="AC12" s="1324"/>
      <c r="AD12" s="121"/>
      <c r="AE12" s="121"/>
      <c r="AF12" s="121"/>
      <c r="AG12" s="121"/>
      <c r="AH12" s="121"/>
      <c r="AI12" s="121"/>
      <c r="AJ12" s="707">
        <f>SUM(AD12:AH12)</f>
        <v>0</v>
      </c>
      <c r="AK12" s="178"/>
      <c r="AL12" s="121"/>
      <c r="AM12" s="121"/>
      <c r="AN12" s="178"/>
      <c r="AO12" s="178"/>
      <c r="AP12" s="178"/>
      <c r="AQ12" s="707">
        <f>SUM(AK12:AO12)</f>
        <v>0</v>
      </c>
      <c r="AR12" s="110"/>
      <c r="AS12" s="110"/>
      <c r="AT12" s="110"/>
      <c r="AU12" s="110"/>
      <c r="AV12" s="110"/>
      <c r="AW12" s="110"/>
      <c r="AX12" s="707"/>
      <c r="AY12" s="420"/>
      <c r="AZ12" s="420"/>
      <c r="BA12" s="420"/>
      <c r="BB12" s="420"/>
      <c r="BC12" s="1382"/>
      <c r="BD12" s="412"/>
      <c r="BE12" s="412"/>
      <c r="BF12" s="412"/>
      <c r="BG12" s="412"/>
      <c r="BH12" s="412"/>
      <c r="BI12" s="412"/>
      <c r="BJ12" s="412"/>
      <c r="BK12" s="750"/>
      <c r="BL12" s="408"/>
      <c r="BM12" s="496"/>
      <c r="BN12" s="496"/>
      <c r="BO12" s="496"/>
      <c r="BP12" s="496"/>
      <c r="BQ12" s="496"/>
      <c r="BR12" s="496"/>
      <c r="BS12" s="1244"/>
      <c r="BT12" s="121"/>
      <c r="BU12" s="121"/>
      <c r="BV12" s="178"/>
      <c r="BW12" s="127"/>
      <c r="BX12" s="127"/>
      <c r="BY12" s="127"/>
      <c r="BZ12" s="1241"/>
      <c r="CA12" s="178"/>
      <c r="CB12" s="178"/>
      <c r="CC12" s="178"/>
      <c r="CD12" s="1233"/>
      <c r="CE12" s="1233"/>
      <c r="CF12" s="1233"/>
      <c r="CG12" s="1245"/>
      <c r="CH12" s="1243">
        <f t="shared" si="0"/>
        <v>0</v>
      </c>
      <c r="CI12" s="1004"/>
    </row>
    <row r="13" spans="1:87" ht="21" customHeight="1" x14ac:dyDescent="0.3">
      <c r="A13" s="44" t="s">
        <v>237</v>
      </c>
      <c r="B13" s="184">
        <v>4004</v>
      </c>
      <c r="C13" s="219" t="s">
        <v>401</v>
      </c>
      <c r="D13" s="44" t="s">
        <v>238</v>
      </c>
      <c r="E13" s="44"/>
      <c r="F13" s="412"/>
      <c r="G13" s="412"/>
      <c r="H13" s="412"/>
      <c r="I13" s="412"/>
      <c r="J13" s="412"/>
      <c r="K13" s="412"/>
      <c r="L13" s="412"/>
      <c r="M13" s="911">
        <f>SUM(F13:L13)</f>
        <v>0</v>
      </c>
      <c r="N13" s="412"/>
      <c r="O13" s="412"/>
      <c r="P13" s="412"/>
      <c r="Q13" s="412"/>
      <c r="R13" s="412"/>
      <c r="S13" s="412"/>
      <c r="T13" s="412"/>
      <c r="U13" s="911">
        <f>SUM(N13:T13)</f>
        <v>0</v>
      </c>
      <c r="V13" s="412"/>
      <c r="W13" s="464"/>
      <c r="X13" s="464"/>
      <c r="Y13" s="464"/>
      <c r="Z13" s="464"/>
      <c r="AA13" s="464"/>
      <c r="AB13" s="464"/>
      <c r="AC13" s="926"/>
      <c r="AD13" s="121"/>
      <c r="AE13" s="121"/>
      <c r="AF13" s="121"/>
      <c r="AG13" s="121"/>
      <c r="AH13" s="121"/>
      <c r="AI13" s="121"/>
      <c r="AJ13" s="707">
        <f>SUM(AD13:AH13)</f>
        <v>0</v>
      </c>
      <c r="AK13" s="178"/>
      <c r="AL13" s="121"/>
      <c r="AM13" s="121"/>
      <c r="AN13" s="178"/>
      <c r="AO13" s="178"/>
      <c r="AP13" s="178"/>
      <c r="AQ13" s="707">
        <f>SUM(AK13:AO13)</f>
        <v>0</v>
      </c>
      <c r="AR13" s="110"/>
      <c r="AS13" s="110"/>
      <c r="AT13" s="110"/>
      <c r="AU13" s="110"/>
      <c r="AV13" s="110"/>
      <c r="AW13" s="110"/>
      <c r="AX13" s="707"/>
      <c r="AY13" s="420"/>
      <c r="AZ13" s="420"/>
      <c r="BA13" s="420"/>
      <c r="BB13" s="420"/>
      <c r="BC13" s="1382"/>
      <c r="BD13" s="412"/>
      <c r="BE13" s="412"/>
      <c r="BF13" s="412"/>
      <c r="BG13" s="412"/>
      <c r="BH13" s="412"/>
      <c r="BI13" s="412"/>
      <c r="BJ13" s="412"/>
      <c r="BK13" s="750"/>
      <c r="BL13" s="408"/>
      <c r="BM13" s="496"/>
      <c r="BN13" s="496"/>
      <c r="BO13" s="496"/>
      <c r="BP13" s="496"/>
      <c r="BQ13" s="496"/>
      <c r="BR13" s="496"/>
      <c r="BS13" s="1244"/>
      <c r="BT13" s="121"/>
      <c r="BU13" s="121"/>
      <c r="BV13" s="178"/>
      <c r="BW13" s="127"/>
      <c r="BX13" s="127"/>
      <c r="BY13" s="127"/>
      <c r="BZ13" s="1241"/>
      <c r="CA13" s="178"/>
      <c r="CB13" s="178"/>
      <c r="CC13" s="178"/>
      <c r="CD13" s="1233"/>
      <c r="CE13" s="1233"/>
      <c r="CF13" s="1233"/>
      <c r="CG13" s="1245"/>
      <c r="CH13" s="1243">
        <f t="shared" si="0"/>
        <v>0</v>
      </c>
      <c r="CI13" s="1004"/>
    </row>
    <row r="14" spans="1:87" ht="21" customHeight="1" x14ac:dyDescent="0.3">
      <c r="A14" s="51" t="s">
        <v>503</v>
      </c>
      <c r="B14" s="208">
        <v>3167</v>
      </c>
      <c r="C14" s="103" t="s">
        <v>202</v>
      </c>
      <c r="D14" s="103" t="s">
        <v>30</v>
      </c>
      <c r="E14" s="44"/>
      <c r="F14" s="412">
        <v>4</v>
      </c>
      <c r="G14" s="412">
        <v>2</v>
      </c>
      <c r="H14" s="412">
        <v>4</v>
      </c>
      <c r="I14" s="412">
        <v>5</v>
      </c>
      <c r="J14" s="412">
        <v>2</v>
      </c>
      <c r="K14" s="412">
        <v>4</v>
      </c>
      <c r="L14" s="412">
        <v>4</v>
      </c>
      <c r="M14" s="911">
        <f>SUM(F14:L14)</f>
        <v>25</v>
      </c>
      <c r="N14" s="412">
        <v>4</v>
      </c>
      <c r="O14" s="412">
        <v>2</v>
      </c>
      <c r="P14" s="412">
        <v>4</v>
      </c>
      <c r="Q14" s="412">
        <v>5</v>
      </c>
      <c r="R14" s="412">
        <v>2</v>
      </c>
      <c r="S14" s="412">
        <v>4</v>
      </c>
      <c r="T14" s="412">
        <v>4</v>
      </c>
      <c r="U14" s="911">
        <f>SUM(N14:T14)</f>
        <v>25</v>
      </c>
      <c r="V14" s="412"/>
      <c r="W14" s="464"/>
      <c r="X14" s="464"/>
      <c r="Y14" s="464"/>
      <c r="Z14" s="464"/>
      <c r="AA14" s="464"/>
      <c r="AB14" s="464"/>
      <c r="AC14" s="926"/>
      <c r="AD14" s="121">
        <v>3</v>
      </c>
      <c r="AE14" s="121">
        <v>2</v>
      </c>
      <c r="AF14" s="121">
        <v>1</v>
      </c>
      <c r="AG14" s="121">
        <v>2</v>
      </c>
      <c r="AH14" s="121">
        <v>3</v>
      </c>
      <c r="AI14" s="121">
        <v>3</v>
      </c>
      <c r="AJ14" s="707">
        <f>SUM(AD14:AI14)</f>
        <v>14</v>
      </c>
      <c r="AK14" s="121">
        <v>3</v>
      </c>
      <c r="AL14" s="121">
        <v>2</v>
      </c>
      <c r="AM14" s="121">
        <v>1</v>
      </c>
      <c r="AN14" s="121">
        <v>2</v>
      </c>
      <c r="AO14" s="121">
        <v>3</v>
      </c>
      <c r="AP14" s="121">
        <v>3</v>
      </c>
      <c r="AQ14" s="707">
        <f>SUM(AK14:AP14)</f>
        <v>14</v>
      </c>
      <c r="AR14" s="110"/>
      <c r="AS14" s="110">
        <v>2</v>
      </c>
      <c r="AT14" s="110">
        <v>4</v>
      </c>
      <c r="AU14" s="110">
        <v>2</v>
      </c>
      <c r="AV14" s="110">
        <v>3</v>
      </c>
      <c r="AW14" s="110">
        <v>3</v>
      </c>
      <c r="AX14" s="707">
        <f t="shared" ref="AX14:AX26" si="1">SUM(AR14:AW14)</f>
        <v>14</v>
      </c>
      <c r="AY14" s="420"/>
      <c r="AZ14" s="420"/>
      <c r="BA14" s="420"/>
      <c r="BB14" s="420"/>
      <c r="BC14" s="1382"/>
      <c r="BD14" s="412">
        <v>3</v>
      </c>
      <c r="BE14" s="412">
        <v>3</v>
      </c>
      <c r="BF14" s="412">
        <v>2</v>
      </c>
      <c r="BG14" s="412">
        <v>3</v>
      </c>
      <c r="BH14" s="412">
        <v>3</v>
      </c>
      <c r="BI14" s="412">
        <v>1</v>
      </c>
      <c r="BJ14" s="412">
        <v>3</v>
      </c>
      <c r="BK14" s="750">
        <f t="shared" ref="BK14:BK17" si="2">SUM(BD14:BJ14)</f>
        <v>18</v>
      </c>
      <c r="BL14" s="408">
        <v>3</v>
      </c>
      <c r="BM14" s="496">
        <v>3</v>
      </c>
      <c r="BN14" s="496">
        <v>2</v>
      </c>
      <c r="BO14" s="496">
        <v>3</v>
      </c>
      <c r="BP14" s="496">
        <v>3</v>
      </c>
      <c r="BQ14" s="496">
        <v>1</v>
      </c>
      <c r="BR14" s="496">
        <v>3</v>
      </c>
      <c r="BS14" s="1244">
        <f>SUM(BL14:BR14)</f>
        <v>18</v>
      </c>
      <c r="BT14" s="121">
        <v>3</v>
      </c>
      <c r="BU14" s="121">
        <v>3</v>
      </c>
      <c r="BV14" s="121">
        <v>3</v>
      </c>
      <c r="BW14" s="127">
        <v>2</v>
      </c>
      <c r="BX14" s="127">
        <v>3</v>
      </c>
      <c r="BY14" s="127">
        <v>2</v>
      </c>
      <c r="BZ14" s="1241">
        <f>SUM(BT14:BY14)</f>
        <v>16</v>
      </c>
      <c r="CA14" s="127">
        <v>3</v>
      </c>
      <c r="CB14" s="127">
        <v>3</v>
      </c>
      <c r="CC14" s="127">
        <v>3</v>
      </c>
      <c r="CD14" s="127">
        <v>2</v>
      </c>
      <c r="CE14" s="127">
        <v>3</v>
      </c>
      <c r="CF14" s="127">
        <v>2</v>
      </c>
      <c r="CG14" s="1245">
        <f>SUM(CA14:CF14)</f>
        <v>16</v>
      </c>
      <c r="CH14" s="1243">
        <f t="shared" si="0"/>
        <v>176</v>
      </c>
      <c r="CI14" s="1004">
        <v>3</v>
      </c>
    </row>
    <row r="15" spans="1:87" ht="21" customHeight="1" x14ac:dyDescent="0.3">
      <c r="A15" s="51" t="s">
        <v>463</v>
      </c>
      <c r="B15" s="208">
        <v>4043</v>
      </c>
      <c r="C15" s="91" t="s">
        <v>270</v>
      </c>
      <c r="D15" s="91" t="s">
        <v>41</v>
      </c>
      <c r="E15" s="44"/>
      <c r="F15" s="412">
        <v>3</v>
      </c>
      <c r="G15" s="412">
        <v>1</v>
      </c>
      <c r="H15" s="412">
        <v>3</v>
      </c>
      <c r="I15" s="412">
        <v>3</v>
      </c>
      <c r="J15" s="412">
        <v>1</v>
      </c>
      <c r="K15" s="412">
        <v>3</v>
      </c>
      <c r="L15" s="412">
        <v>3</v>
      </c>
      <c r="M15" s="911">
        <f>SUM(F15:L15)</f>
        <v>17</v>
      </c>
      <c r="N15" s="412">
        <v>3</v>
      </c>
      <c r="O15" s="412">
        <v>1</v>
      </c>
      <c r="P15" s="412">
        <v>3</v>
      </c>
      <c r="Q15" s="412">
        <v>3</v>
      </c>
      <c r="R15" s="412">
        <v>1</v>
      </c>
      <c r="S15" s="412">
        <v>3</v>
      </c>
      <c r="T15" s="412">
        <v>3</v>
      </c>
      <c r="U15" s="911">
        <f>SUM(N15:T15)</f>
        <v>17</v>
      </c>
      <c r="V15" s="1323">
        <v>1</v>
      </c>
      <c r="W15" s="464">
        <v>1</v>
      </c>
      <c r="X15" s="464">
        <v>2</v>
      </c>
      <c r="Y15" s="1323">
        <v>2</v>
      </c>
      <c r="Z15" s="464">
        <v>2</v>
      </c>
      <c r="AA15" s="1323">
        <v>1</v>
      </c>
      <c r="AB15" s="1323">
        <v>1</v>
      </c>
      <c r="AC15" s="926">
        <f>SUM(V15:AB15)</f>
        <v>10</v>
      </c>
      <c r="AD15" s="121"/>
      <c r="AE15" s="121"/>
      <c r="AF15" s="121"/>
      <c r="AG15" s="121"/>
      <c r="AH15" s="121"/>
      <c r="AI15" s="121"/>
      <c r="AJ15" s="707"/>
      <c r="AK15" s="121"/>
      <c r="AL15" s="121"/>
      <c r="AM15" s="121"/>
      <c r="AN15" s="121"/>
      <c r="AO15" s="121"/>
      <c r="AP15" s="121"/>
      <c r="AQ15" s="707"/>
      <c r="AR15" s="110"/>
      <c r="AS15" s="110"/>
      <c r="AT15" s="110"/>
      <c r="AU15" s="110"/>
      <c r="AV15" s="110"/>
      <c r="AW15" s="110"/>
      <c r="AX15" s="707">
        <f t="shared" si="1"/>
        <v>0</v>
      </c>
      <c r="AY15" s="420">
        <v>1</v>
      </c>
      <c r="AZ15" s="420">
        <v>1</v>
      </c>
      <c r="BA15" s="420">
        <v>1</v>
      </c>
      <c r="BB15" s="420">
        <v>1</v>
      </c>
      <c r="BC15" s="1382">
        <f>SUM(AY15:BB15)</f>
        <v>4</v>
      </c>
      <c r="BD15" s="412">
        <v>1</v>
      </c>
      <c r="BE15" s="412">
        <v>2</v>
      </c>
      <c r="BF15" s="412">
        <v>1</v>
      </c>
      <c r="BG15" s="412">
        <v>2</v>
      </c>
      <c r="BH15" s="412">
        <v>1</v>
      </c>
      <c r="BI15" s="412">
        <v>2</v>
      </c>
      <c r="BJ15" s="412">
        <v>1</v>
      </c>
      <c r="BK15" s="750">
        <f t="shared" si="2"/>
        <v>10</v>
      </c>
      <c r="BL15" s="408">
        <v>1</v>
      </c>
      <c r="BM15" s="496">
        <v>2</v>
      </c>
      <c r="BN15" s="496">
        <v>1</v>
      </c>
      <c r="BO15" s="496">
        <v>2</v>
      </c>
      <c r="BP15" s="496">
        <v>1</v>
      </c>
      <c r="BQ15" s="496">
        <v>2</v>
      </c>
      <c r="BR15" s="496">
        <v>1</v>
      </c>
      <c r="BS15" s="1244">
        <f>SUM(BL15:BR15)</f>
        <v>10</v>
      </c>
      <c r="BT15" s="121"/>
      <c r="BU15" s="121"/>
      <c r="BV15" s="121"/>
      <c r="BW15" s="127"/>
      <c r="BX15" s="127"/>
      <c r="BY15" s="127"/>
      <c r="BZ15" s="1241"/>
      <c r="CA15" s="127"/>
      <c r="CB15" s="127"/>
      <c r="CC15" s="127"/>
      <c r="CD15" s="127"/>
      <c r="CE15" s="127"/>
      <c r="CF15" s="127"/>
      <c r="CG15" s="1245"/>
      <c r="CH15" s="1243">
        <f t="shared" si="0"/>
        <v>68</v>
      </c>
      <c r="CI15" s="1004">
        <v>4</v>
      </c>
    </row>
    <row r="16" spans="1:87" ht="21" customHeight="1" x14ac:dyDescent="0.3">
      <c r="A16" s="51" t="s">
        <v>418</v>
      </c>
      <c r="B16" s="102">
        <v>4125</v>
      </c>
      <c r="C16" s="209" t="s">
        <v>24</v>
      </c>
      <c r="D16" s="209" t="s">
        <v>334</v>
      </c>
      <c r="E16" s="44"/>
      <c r="F16" s="412"/>
      <c r="G16" s="412"/>
      <c r="H16" s="412"/>
      <c r="I16" s="412"/>
      <c r="J16" s="412"/>
      <c r="K16" s="412"/>
      <c r="L16" s="412"/>
      <c r="M16" s="911"/>
      <c r="N16" s="412"/>
      <c r="O16" s="412"/>
      <c r="P16" s="412"/>
      <c r="Q16" s="412"/>
      <c r="R16" s="412"/>
      <c r="S16" s="412"/>
      <c r="T16" s="412"/>
      <c r="U16" s="911"/>
      <c r="V16" s="1116"/>
      <c r="W16" s="464"/>
      <c r="X16" s="464"/>
      <c r="Y16" s="1116"/>
      <c r="Z16" s="464"/>
      <c r="AA16" s="1116"/>
      <c r="AB16" s="1116"/>
      <c r="AC16" s="926"/>
      <c r="AD16" s="121"/>
      <c r="AE16" s="121"/>
      <c r="AF16" s="121"/>
      <c r="AG16" s="121"/>
      <c r="AH16" s="121"/>
      <c r="AI16" s="121"/>
      <c r="AJ16" s="707"/>
      <c r="AK16" s="121"/>
      <c r="AL16" s="121"/>
      <c r="AM16" s="121"/>
      <c r="AN16" s="121"/>
      <c r="AO16" s="121"/>
      <c r="AP16" s="121"/>
      <c r="AQ16" s="707"/>
      <c r="AR16" s="110"/>
      <c r="AS16" s="110"/>
      <c r="AT16" s="110"/>
      <c r="AU16" s="110"/>
      <c r="AV16" s="110"/>
      <c r="AW16" s="110"/>
      <c r="AX16" s="707">
        <f t="shared" si="1"/>
        <v>0</v>
      </c>
      <c r="AY16" s="420"/>
      <c r="AZ16" s="420"/>
      <c r="BA16" s="420"/>
      <c r="BB16" s="420"/>
      <c r="BC16" s="1382"/>
      <c r="BD16" s="412"/>
      <c r="BE16" s="412"/>
      <c r="BF16" s="412"/>
      <c r="BG16" s="412"/>
      <c r="BH16" s="412"/>
      <c r="BI16" s="412"/>
      <c r="BJ16" s="412"/>
      <c r="BK16" s="750">
        <f t="shared" si="2"/>
        <v>0</v>
      </c>
      <c r="BL16" s="408"/>
      <c r="BM16" s="496"/>
      <c r="BN16" s="496"/>
      <c r="BO16" s="496"/>
      <c r="BP16" s="496"/>
      <c r="BQ16" s="496"/>
      <c r="BR16" s="496"/>
      <c r="BS16" s="1244">
        <f>SUM(BL16:BR16)</f>
        <v>0</v>
      </c>
      <c r="BT16" s="121"/>
      <c r="BU16" s="121"/>
      <c r="BV16" s="121"/>
      <c r="BW16" s="127"/>
      <c r="BX16" s="127"/>
      <c r="BY16" s="127"/>
      <c r="BZ16" s="1241"/>
      <c r="CA16" s="127"/>
      <c r="CB16" s="127"/>
      <c r="CC16" s="127"/>
      <c r="CD16" s="127"/>
      <c r="CE16" s="127"/>
      <c r="CF16" s="127"/>
      <c r="CG16" s="1245"/>
      <c r="CH16" s="1243">
        <f t="shared" si="0"/>
        <v>0</v>
      </c>
      <c r="CI16" s="1004"/>
    </row>
    <row r="17" spans="1:87" ht="21" customHeight="1" x14ac:dyDescent="0.3">
      <c r="A17" s="44" t="s">
        <v>415</v>
      </c>
      <c r="B17" s="44">
        <v>3115</v>
      </c>
      <c r="C17" s="44" t="s">
        <v>416</v>
      </c>
      <c r="D17" s="44" t="s">
        <v>537</v>
      </c>
      <c r="E17" s="44"/>
      <c r="F17" s="412"/>
      <c r="G17" s="412"/>
      <c r="H17" s="412"/>
      <c r="I17" s="412"/>
      <c r="J17" s="412"/>
      <c r="K17" s="412"/>
      <c r="L17" s="412"/>
      <c r="M17" s="911">
        <f>SUM(F17:L17)</f>
        <v>0</v>
      </c>
      <c r="N17" s="412"/>
      <c r="O17" s="412"/>
      <c r="P17" s="412"/>
      <c r="Q17" s="412"/>
      <c r="R17" s="412"/>
      <c r="S17" s="412"/>
      <c r="T17" s="412"/>
      <c r="U17" s="911">
        <f>SUM(N17:T17)</f>
        <v>0</v>
      </c>
      <c r="V17" s="408"/>
      <c r="W17" s="412"/>
      <c r="X17" s="412"/>
      <c r="Y17" s="408"/>
      <c r="Z17" s="412"/>
      <c r="AA17" s="408"/>
      <c r="AB17" s="408"/>
      <c r="AC17" s="926"/>
      <c r="AD17" s="1156"/>
      <c r="AE17" s="1156"/>
      <c r="AF17" s="1156"/>
      <c r="AG17" s="1156"/>
      <c r="AH17" s="1156"/>
      <c r="AI17" s="1156"/>
      <c r="AJ17" s="1157"/>
      <c r="AK17" s="1158"/>
      <c r="AL17" s="1158"/>
      <c r="AM17" s="1158"/>
      <c r="AN17" s="1158"/>
      <c r="AO17" s="1158"/>
      <c r="AP17" s="1158"/>
      <c r="AQ17" s="1157"/>
      <c r="AR17" s="110"/>
      <c r="AS17" s="110"/>
      <c r="AT17" s="110"/>
      <c r="AU17" s="110"/>
      <c r="AV17" s="110"/>
      <c r="AW17" s="110"/>
      <c r="AX17" s="707">
        <f t="shared" si="1"/>
        <v>0</v>
      </c>
      <c r="AY17" s="420"/>
      <c r="AZ17" s="420"/>
      <c r="BA17" s="420"/>
      <c r="BB17" s="420"/>
      <c r="BC17" s="1382"/>
      <c r="BD17" s="412"/>
      <c r="BE17" s="412"/>
      <c r="BF17" s="412"/>
      <c r="BG17" s="412"/>
      <c r="BH17" s="412"/>
      <c r="BI17" s="412"/>
      <c r="BJ17" s="412"/>
      <c r="BK17" s="750">
        <f t="shared" si="2"/>
        <v>0</v>
      </c>
      <c r="BL17" s="408"/>
      <c r="BM17" s="496"/>
      <c r="BN17" s="496"/>
      <c r="BO17" s="496"/>
      <c r="BP17" s="496"/>
      <c r="BQ17" s="496"/>
      <c r="BR17" s="496"/>
      <c r="BS17" s="1244">
        <f>SUM(BL17:BR17)</f>
        <v>0</v>
      </c>
      <c r="BT17" s="121"/>
      <c r="BU17" s="121"/>
      <c r="BV17" s="121"/>
      <c r="BW17" s="127"/>
      <c r="BX17" s="127"/>
      <c r="BY17" s="127"/>
      <c r="BZ17" s="1241"/>
      <c r="CA17" s="127"/>
      <c r="CB17" s="127"/>
      <c r="CC17" s="127"/>
      <c r="CD17" s="127"/>
      <c r="CE17" s="127"/>
      <c r="CF17" s="127"/>
      <c r="CG17" s="1245"/>
      <c r="CH17" s="1243">
        <f t="shared" si="0"/>
        <v>0</v>
      </c>
      <c r="CI17" s="1004"/>
    </row>
    <row r="18" spans="1:87" ht="21" customHeight="1" x14ac:dyDescent="0.3">
      <c r="A18" s="44" t="s">
        <v>130</v>
      </c>
      <c r="B18" s="44">
        <v>2605</v>
      </c>
      <c r="C18" s="44" t="s">
        <v>475</v>
      </c>
      <c r="D18" s="44" t="s">
        <v>390</v>
      </c>
      <c r="E18" s="44"/>
      <c r="F18" s="412"/>
      <c r="G18" s="412"/>
      <c r="H18" s="412"/>
      <c r="I18" s="412"/>
      <c r="J18" s="412"/>
      <c r="K18" s="412"/>
      <c r="L18" s="412"/>
      <c r="M18" s="911">
        <f>SUM(F18:L18)</f>
        <v>0</v>
      </c>
      <c r="N18" s="412"/>
      <c r="O18" s="412"/>
      <c r="P18" s="412"/>
      <c r="Q18" s="412"/>
      <c r="R18" s="412"/>
      <c r="S18" s="412"/>
      <c r="T18" s="412"/>
      <c r="U18" s="911">
        <f>SUM(N18:T18)</f>
        <v>0</v>
      </c>
      <c r="V18" s="408"/>
      <c r="W18" s="412"/>
      <c r="X18" s="412"/>
      <c r="Y18" s="408"/>
      <c r="Z18" s="412"/>
      <c r="AA18" s="408"/>
      <c r="AB18" s="408"/>
      <c r="AC18" s="926"/>
      <c r="AD18" s="1156"/>
      <c r="AE18" s="1156"/>
      <c r="AF18" s="1156"/>
      <c r="AG18" s="1156"/>
      <c r="AH18" s="1156"/>
      <c r="AI18" s="1156"/>
      <c r="AJ18" s="1157"/>
      <c r="AK18" s="1158"/>
      <c r="AL18" s="1158"/>
      <c r="AM18" s="1158"/>
      <c r="AN18" s="1158"/>
      <c r="AO18" s="1158"/>
      <c r="AP18" s="1158"/>
      <c r="AQ18" s="1157"/>
      <c r="AR18" s="1140"/>
      <c r="AS18" s="1140"/>
      <c r="AT18" s="1140"/>
      <c r="AU18" s="1140"/>
      <c r="AV18" s="1140"/>
      <c r="AW18" s="1140"/>
      <c r="AX18" s="707">
        <f t="shared" si="1"/>
        <v>0</v>
      </c>
      <c r="AY18" s="1247"/>
      <c r="AZ18" s="1247"/>
      <c r="BA18" s="1247"/>
      <c r="BB18" s="1247"/>
      <c r="BC18" s="1383"/>
      <c r="BD18" s="412"/>
      <c r="BE18" s="412"/>
      <c r="BF18" s="412"/>
      <c r="BG18" s="412"/>
      <c r="BH18" s="412"/>
      <c r="BI18" s="412"/>
      <c r="BJ18" s="412"/>
      <c r="BK18" s="750"/>
      <c r="BL18" s="408"/>
      <c r="BM18" s="496"/>
      <c r="BN18" s="496"/>
      <c r="BO18" s="496"/>
      <c r="BP18" s="496"/>
      <c r="BQ18" s="496"/>
      <c r="BR18" s="496"/>
      <c r="BS18" s="1244"/>
      <c r="BT18" s="121"/>
      <c r="BU18" s="121"/>
      <c r="BV18" s="121"/>
      <c r="BW18" s="127"/>
      <c r="BX18" s="127"/>
      <c r="BY18" s="127"/>
      <c r="BZ18" s="1241"/>
      <c r="CA18" s="127"/>
      <c r="CB18" s="127"/>
      <c r="CC18" s="127"/>
      <c r="CD18" s="127"/>
      <c r="CE18" s="127"/>
      <c r="CF18" s="127"/>
      <c r="CG18" s="1245"/>
      <c r="CH18" s="1243">
        <f t="shared" si="0"/>
        <v>0</v>
      </c>
      <c r="CI18" s="1004"/>
    </row>
    <row r="19" spans="1:87" ht="21" customHeight="1" x14ac:dyDescent="0.3">
      <c r="A19" s="44" t="s">
        <v>213</v>
      </c>
      <c r="B19" s="44">
        <v>3064</v>
      </c>
      <c r="C19" s="44" t="s">
        <v>177</v>
      </c>
      <c r="D19" s="44" t="s">
        <v>148</v>
      </c>
      <c r="E19" s="44"/>
      <c r="F19" s="412"/>
      <c r="G19" s="412"/>
      <c r="H19" s="412"/>
      <c r="I19" s="412"/>
      <c r="J19" s="412"/>
      <c r="K19" s="412"/>
      <c r="L19" s="412"/>
      <c r="M19" s="911">
        <f>SUM(F19:L19)</f>
        <v>0</v>
      </c>
      <c r="N19" s="412"/>
      <c r="O19" s="412"/>
      <c r="P19" s="412"/>
      <c r="Q19" s="412"/>
      <c r="R19" s="412"/>
      <c r="S19" s="412"/>
      <c r="T19" s="412"/>
      <c r="U19" s="911">
        <f>SUM(N19:T19)</f>
        <v>0</v>
      </c>
      <c r="V19" s="408"/>
      <c r="W19" s="412"/>
      <c r="X19" s="412"/>
      <c r="Y19" s="408"/>
      <c r="Z19" s="412"/>
      <c r="AA19" s="408"/>
      <c r="AB19" s="408"/>
      <c r="AC19" s="926">
        <f>SUM(V19:AB19)</f>
        <v>0</v>
      </c>
      <c r="AD19" s="1156"/>
      <c r="AE19" s="1156"/>
      <c r="AF19" s="1156"/>
      <c r="AG19" s="1156"/>
      <c r="AH19" s="1156"/>
      <c r="AI19" s="1156"/>
      <c r="AJ19" s="1157"/>
      <c r="AK19" s="1158"/>
      <c r="AL19" s="1158"/>
      <c r="AM19" s="1158"/>
      <c r="AN19" s="1158"/>
      <c r="AO19" s="1158"/>
      <c r="AP19" s="1158"/>
      <c r="AQ19" s="1157"/>
      <c r="AR19" s="110"/>
      <c r="AS19" s="110"/>
      <c r="AT19" s="110"/>
      <c r="AU19" s="110"/>
      <c r="AV19" s="110"/>
      <c r="AW19" s="110"/>
      <c r="AX19" s="707">
        <f t="shared" si="1"/>
        <v>0</v>
      </c>
      <c r="AY19" s="420"/>
      <c r="AZ19" s="420"/>
      <c r="BA19" s="420"/>
      <c r="BB19" s="420"/>
      <c r="BC19" s="1382"/>
      <c r="BD19" s="412"/>
      <c r="BE19" s="412"/>
      <c r="BF19" s="412"/>
      <c r="BG19" s="412"/>
      <c r="BH19" s="412"/>
      <c r="BI19" s="412"/>
      <c r="BJ19" s="412"/>
      <c r="BK19" s="750">
        <f>SUM(BD19:BJ19)</f>
        <v>0</v>
      </c>
      <c r="BL19" s="408"/>
      <c r="BM19" s="496"/>
      <c r="BN19" s="496"/>
      <c r="BO19" s="496"/>
      <c r="BP19" s="496"/>
      <c r="BQ19" s="496"/>
      <c r="BR19" s="496"/>
      <c r="BS19" s="1244">
        <f>SUM(BL19:BR19)</f>
        <v>0</v>
      </c>
      <c r="BT19" s="1156"/>
      <c r="BU19" s="1156"/>
      <c r="BV19" s="1156"/>
      <c r="BW19" s="129"/>
      <c r="BX19" s="129"/>
      <c r="BY19" s="129"/>
      <c r="BZ19" s="1248">
        <f>SUM(BT19:BY19)</f>
        <v>0</v>
      </c>
      <c r="CA19" s="127"/>
      <c r="CB19" s="129"/>
      <c r="CC19" s="129"/>
      <c r="CD19" s="127"/>
      <c r="CE19" s="127"/>
      <c r="CF19" s="127"/>
      <c r="CG19" s="1249">
        <f>SUM(CA19:CF19)</f>
        <v>0</v>
      </c>
      <c r="CH19" s="1243">
        <f t="shared" si="0"/>
        <v>0</v>
      </c>
      <c r="CI19" s="1004"/>
    </row>
    <row r="20" spans="1:87" ht="21" customHeight="1" x14ac:dyDescent="0.3">
      <c r="A20" s="44" t="s">
        <v>478</v>
      </c>
      <c r="B20" s="44">
        <v>3154</v>
      </c>
      <c r="C20" s="44" t="s">
        <v>479</v>
      </c>
      <c r="D20" s="44" t="s">
        <v>479</v>
      </c>
      <c r="E20" s="44"/>
      <c r="F20" s="412"/>
      <c r="G20" s="412"/>
      <c r="H20" s="412"/>
      <c r="I20" s="412"/>
      <c r="J20" s="412"/>
      <c r="K20" s="412"/>
      <c r="L20" s="412"/>
      <c r="M20" s="911"/>
      <c r="N20" s="412"/>
      <c r="O20" s="412"/>
      <c r="P20" s="412"/>
      <c r="Q20" s="412"/>
      <c r="R20" s="412"/>
      <c r="S20" s="412"/>
      <c r="T20" s="412"/>
      <c r="U20" s="911"/>
      <c r="V20" s="408"/>
      <c r="W20" s="412"/>
      <c r="X20" s="412"/>
      <c r="Y20" s="408"/>
      <c r="Z20" s="412"/>
      <c r="AA20" s="408"/>
      <c r="AB20" s="408"/>
      <c r="AC20" s="926"/>
      <c r="AD20" s="121"/>
      <c r="AE20" s="121"/>
      <c r="AF20" s="121"/>
      <c r="AG20" s="121"/>
      <c r="AH20" s="121"/>
      <c r="AI20" s="121"/>
      <c r="AJ20" s="707">
        <f>SUM(AD20:AH20)</f>
        <v>0</v>
      </c>
      <c r="AK20" s="121"/>
      <c r="AL20" s="121"/>
      <c r="AM20" s="121"/>
      <c r="AN20" s="121"/>
      <c r="AO20" s="121"/>
      <c r="AP20" s="121"/>
      <c r="AQ20" s="707">
        <f>SUM(AK20:AO20)</f>
        <v>0</v>
      </c>
      <c r="AR20" s="110"/>
      <c r="AS20" s="110"/>
      <c r="AT20" s="110"/>
      <c r="AU20" s="110"/>
      <c r="AV20" s="110"/>
      <c r="AW20" s="110"/>
      <c r="AX20" s="707">
        <f t="shared" si="1"/>
        <v>0</v>
      </c>
      <c r="AY20" s="420"/>
      <c r="AZ20" s="420"/>
      <c r="BA20" s="420"/>
      <c r="BB20" s="420"/>
      <c r="BC20" s="1382"/>
      <c r="BD20" s="412"/>
      <c r="BE20" s="412"/>
      <c r="BF20" s="412"/>
      <c r="BG20" s="412"/>
      <c r="BH20" s="412"/>
      <c r="BI20" s="412"/>
      <c r="BJ20" s="412"/>
      <c r="BK20" s="750">
        <f>SUM(BD20:BJ20)</f>
        <v>0</v>
      </c>
      <c r="BL20" s="408"/>
      <c r="BM20" s="496"/>
      <c r="BN20" s="496"/>
      <c r="BO20" s="496"/>
      <c r="BP20" s="496"/>
      <c r="BQ20" s="496"/>
      <c r="BR20" s="496"/>
      <c r="BS20" s="1244">
        <f>SUM(BL20:BR20)</f>
        <v>0</v>
      </c>
      <c r="BT20" s="121"/>
      <c r="BU20" s="121"/>
      <c r="BV20" s="121"/>
      <c r="BW20" s="127"/>
      <c r="BX20" s="127"/>
      <c r="BY20" s="127"/>
      <c r="BZ20" s="1250"/>
      <c r="CA20" s="127"/>
      <c r="CB20" s="127"/>
      <c r="CC20" s="127"/>
      <c r="CD20" s="127"/>
      <c r="CE20" s="127"/>
      <c r="CF20" s="127"/>
      <c r="CG20" s="1249"/>
      <c r="CH20" s="1243">
        <f t="shared" si="0"/>
        <v>0</v>
      </c>
      <c r="CI20" s="1004"/>
    </row>
    <row r="21" spans="1:87" ht="21" customHeight="1" x14ac:dyDescent="0.3">
      <c r="A21" s="44" t="s">
        <v>533</v>
      </c>
      <c r="B21" s="134"/>
      <c r="C21" s="134" t="s">
        <v>534</v>
      </c>
      <c r="D21" s="44" t="s">
        <v>24</v>
      </c>
      <c r="E21" s="44"/>
      <c r="F21" s="412"/>
      <c r="G21" s="412"/>
      <c r="H21" s="412"/>
      <c r="I21" s="412"/>
      <c r="J21" s="412"/>
      <c r="K21" s="412"/>
      <c r="L21" s="412"/>
      <c r="M21" s="911"/>
      <c r="N21" s="412"/>
      <c r="O21" s="412"/>
      <c r="P21" s="412"/>
      <c r="Q21" s="412"/>
      <c r="R21" s="412"/>
      <c r="S21" s="412"/>
      <c r="T21" s="412"/>
      <c r="U21" s="911"/>
      <c r="V21" s="408"/>
      <c r="W21" s="412"/>
      <c r="X21" s="412"/>
      <c r="Y21" s="408"/>
      <c r="Z21" s="412"/>
      <c r="AA21" s="408"/>
      <c r="AB21" s="408"/>
      <c r="AC21" s="926"/>
      <c r="AD21" s="121"/>
      <c r="AE21" s="121"/>
      <c r="AF21" s="121"/>
      <c r="AG21" s="121"/>
      <c r="AH21" s="121"/>
      <c r="AI21" s="121"/>
      <c r="AJ21" s="707"/>
      <c r="AK21" s="121"/>
      <c r="AL21" s="121"/>
      <c r="AM21" s="121"/>
      <c r="AN21" s="121"/>
      <c r="AO21" s="121"/>
      <c r="AP21" s="121"/>
      <c r="AQ21" s="707"/>
      <c r="AR21" s="110"/>
      <c r="AS21" s="110"/>
      <c r="AT21" s="110"/>
      <c r="AU21" s="110"/>
      <c r="AV21" s="110"/>
      <c r="AW21" s="110"/>
      <c r="AX21" s="707"/>
      <c r="AY21" s="420"/>
      <c r="AZ21" s="420"/>
      <c r="BA21" s="420"/>
      <c r="BB21" s="420"/>
      <c r="BC21" s="1382"/>
      <c r="BD21" s="412"/>
      <c r="BE21" s="412"/>
      <c r="BF21" s="412"/>
      <c r="BG21" s="412"/>
      <c r="BH21" s="412"/>
      <c r="BI21" s="412"/>
      <c r="BJ21" s="412"/>
      <c r="BK21" s="750">
        <f>SUM(BD21:BJ21)</f>
        <v>0</v>
      </c>
      <c r="BL21" s="408"/>
      <c r="BM21" s="496"/>
      <c r="BN21" s="496"/>
      <c r="BO21" s="496"/>
      <c r="BP21" s="496"/>
      <c r="BQ21" s="496"/>
      <c r="BR21" s="496"/>
      <c r="BS21" s="1244">
        <f>SUM(BL21:BR21)</f>
        <v>0</v>
      </c>
      <c r="BT21" s="121"/>
      <c r="BU21" s="121"/>
      <c r="BV21" s="121"/>
      <c r="BW21" s="127"/>
      <c r="BX21" s="127"/>
      <c r="BY21" s="127"/>
      <c r="BZ21" s="1250"/>
      <c r="CA21" s="127"/>
      <c r="CB21" s="127"/>
      <c r="CC21" s="127"/>
      <c r="CD21" s="127"/>
      <c r="CE21" s="127"/>
      <c r="CF21" s="127"/>
      <c r="CG21" s="1249"/>
      <c r="CH21" s="1243">
        <f t="shared" si="0"/>
        <v>0</v>
      </c>
      <c r="CI21" s="1004"/>
    </row>
    <row r="22" spans="1:87" ht="21" customHeight="1" x14ac:dyDescent="0.3">
      <c r="A22" s="71" t="s">
        <v>290</v>
      </c>
      <c r="B22" s="208">
        <v>4033</v>
      </c>
      <c r="C22" s="104" t="s">
        <v>211</v>
      </c>
      <c r="D22" s="44" t="s">
        <v>291</v>
      </c>
      <c r="E22" s="44"/>
      <c r="F22" s="412"/>
      <c r="G22" s="412"/>
      <c r="H22" s="412"/>
      <c r="I22" s="412"/>
      <c r="J22" s="412"/>
      <c r="K22" s="412"/>
      <c r="L22" s="412"/>
      <c r="M22" s="911"/>
      <c r="N22" s="412"/>
      <c r="O22" s="412"/>
      <c r="P22" s="412"/>
      <c r="Q22" s="412"/>
      <c r="R22" s="412"/>
      <c r="S22" s="412"/>
      <c r="T22" s="412"/>
      <c r="U22" s="911"/>
      <c r="V22" s="408"/>
      <c r="W22" s="412"/>
      <c r="X22" s="412"/>
      <c r="Y22" s="408"/>
      <c r="Z22" s="412"/>
      <c r="AA22" s="408"/>
      <c r="AB22" s="408"/>
      <c r="AC22" s="926"/>
      <c r="AD22" s="121"/>
      <c r="AE22" s="121"/>
      <c r="AF22" s="121"/>
      <c r="AG22" s="121"/>
      <c r="AH22" s="121"/>
      <c r="AI22" s="121"/>
      <c r="AJ22" s="707">
        <f>SUM(AD22:AI22)</f>
        <v>0</v>
      </c>
      <c r="AK22" s="121"/>
      <c r="AL22" s="121"/>
      <c r="AM22" s="121"/>
      <c r="AN22" s="121"/>
      <c r="AO22" s="121"/>
      <c r="AP22" s="121"/>
      <c r="AQ22" s="707">
        <f>SUM(AK22:AP22)</f>
        <v>0</v>
      </c>
      <c r="AR22" s="110"/>
      <c r="AS22" s="110"/>
      <c r="AT22" s="110"/>
      <c r="AU22" s="110"/>
      <c r="AV22" s="110"/>
      <c r="AW22" s="110"/>
      <c r="AX22" s="707">
        <f t="shared" si="1"/>
        <v>0</v>
      </c>
      <c r="AY22" s="420"/>
      <c r="AZ22" s="420"/>
      <c r="BA22" s="420"/>
      <c r="BB22" s="420"/>
      <c r="BC22" s="1382"/>
      <c r="BD22" s="412"/>
      <c r="BE22" s="412"/>
      <c r="BF22" s="412"/>
      <c r="BG22" s="412"/>
      <c r="BH22" s="412"/>
      <c r="BI22" s="412"/>
      <c r="BJ22" s="412"/>
      <c r="BK22" s="750"/>
      <c r="BL22" s="408"/>
      <c r="BM22" s="496"/>
      <c r="BN22" s="496"/>
      <c r="BO22" s="496"/>
      <c r="BP22" s="496"/>
      <c r="BQ22" s="496"/>
      <c r="BR22" s="496"/>
      <c r="BS22" s="1244"/>
      <c r="BT22" s="121"/>
      <c r="BU22" s="121"/>
      <c r="BV22" s="121"/>
      <c r="BW22" s="127"/>
      <c r="BX22" s="127"/>
      <c r="BY22" s="127"/>
      <c r="BZ22" s="1241">
        <f>SUM(BT22:BY22)</f>
        <v>0</v>
      </c>
      <c r="CA22" s="127"/>
      <c r="CB22" s="127"/>
      <c r="CC22" s="127"/>
      <c r="CD22" s="127"/>
      <c r="CE22" s="127"/>
      <c r="CF22" s="127"/>
      <c r="CG22" s="1249">
        <f>SUM(CA22:CF22)</f>
        <v>0</v>
      </c>
      <c r="CH22" s="1243">
        <f t="shared" si="0"/>
        <v>0</v>
      </c>
      <c r="CI22" s="1004"/>
    </row>
    <row r="23" spans="1:87" ht="21" customHeight="1" x14ac:dyDescent="0.3">
      <c r="A23" s="44" t="s">
        <v>190</v>
      </c>
      <c r="B23" s="134">
        <v>2845</v>
      </c>
      <c r="C23" s="44" t="s">
        <v>203</v>
      </c>
      <c r="D23" s="44" t="s">
        <v>191</v>
      </c>
      <c r="E23" s="44"/>
      <c r="F23" s="412"/>
      <c r="G23" s="412"/>
      <c r="H23" s="412"/>
      <c r="I23" s="412"/>
      <c r="J23" s="412"/>
      <c r="K23" s="412"/>
      <c r="L23" s="412"/>
      <c r="M23" s="911"/>
      <c r="N23" s="412"/>
      <c r="O23" s="412"/>
      <c r="P23" s="412"/>
      <c r="Q23" s="412"/>
      <c r="R23" s="412"/>
      <c r="S23" s="412"/>
      <c r="T23" s="412"/>
      <c r="U23" s="911"/>
      <c r="V23" s="408"/>
      <c r="W23" s="412"/>
      <c r="X23" s="412"/>
      <c r="Y23" s="408"/>
      <c r="Z23" s="412"/>
      <c r="AA23" s="408"/>
      <c r="AB23" s="408"/>
      <c r="AC23" s="926"/>
      <c r="AD23" s="1156"/>
      <c r="AE23" s="1156"/>
      <c r="AF23" s="1156"/>
      <c r="AG23" s="1156"/>
      <c r="AH23" s="1156"/>
      <c r="AI23" s="1156"/>
      <c r="AJ23" s="1157"/>
      <c r="AK23" s="1158"/>
      <c r="AL23" s="1158"/>
      <c r="AM23" s="1158"/>
      <c r="AN23" s="1158"/>
      <c r="AO23" s="1158"/>
      <c r="AP23" s="1158"/>
      <c r="AQ23" s="1157"/>
      <c r="AR23" s="1140"/>
      <c r="AS23" s="1140"/>
      <c r="AT23" s="1140"/>
      <c r="AU23" s="1140"/>
      <c r="AV23" s="1140"/>
      <c r="AW23" s="1140"/>
      <c r="AX23" s="707">
        <f t="shared" si="1"/>
        <v>0</v>
      </c>
      <c r="AY23" s="1247"/>
      <c r="AZ23" s="1247"/>
      <c r="BA23" s="1247"/>
      <c r="BB23" s="1247"/>
      <c r="BC23" s="1383"/>
      <c r="BD23" s="412"/>
      <c r="BE23" s="412"/>
      <c r="BF23" s="412"/>
      <c r="BG23" s="412"/>
      <c r="BH23" s="412"/>
      <c r="BI23" s="412"/>
      <c r="BJ23" s="412"/>
      <c r="BK23" s="750"/>
      <c r="BL23" s="408"/>
      <c r="BM23" s="496"/>
      <c r="BN23" s="496"/>
      <c r="BO23" s="496"/>
      <c r="BP23" s="496"/>
      <c r="BQ23" s="496"/>
      <c r="BR23" s="496"/>
      <c r="BS23" s="1244"/>
      <c r="BT23" s="121"/>
      <c r="BU23" s="121"/>
      <c r="BV23" s="121"/>
      <c r="BW23" s="127"/>
      <c r="BX23" s="127"/>
      <c r="BY23" s="127"/>
      <c r="BZ23" s="1250"/>
      <c r="CA23" s="127"/>
      <c r="CB23" s="127"/>
      <c r="CC23" s="127"/>
      <c r="CD23" s="127"/>
      <c r="CE23" s="127"/>
      <c r="CF23" s="127"/>
      <c r="CG23" s="1249"/>
      <c r="CH23" s="1243">
        <f t="shared" si="0"/>
        <v>0</v>
      </c>
      <c r="CI23" s="823"/>
    </row>
    <row r="24" spans="1:87" ht="21" customHeight="1" x14ac:dyDescent="0.3">
      <c r="A24" s="44" t="s">
        <v>734</v>
      </c>
      <c r="B24" s="102">
        <v>3159</v>
      </c>
      <c r="C24" s="51" t="s">
        <v>531</v>
      </c>
      <c r="D24" s="71" t="s">
        <v>509</v>
      </c>
      <c r="E24" s="44"/>
      <c r="F24" s="412"/>
      <c r="G24" s="412"/>
      <c r="H24" s="412"/>
      <c r="I24" s="412"/>
      <c r="J24" s="412"/>
      <c r="K24" s="412"/>
      <c r="L24" s="412"/>
      <c r="M24" s="911"/>
      <c r="N24" s="412"/>
      <c r="O24" s="412"/>
      <c r="P24" s="412"/>
      <c r="Q24" s="412"/>
      <c r="R24" s="412"/>
      <c r="S24" s="412"/>
      <c r="T24" s="412"/>
      <c r="U24" s="911"/>
      <c r="V24" s="408"/>
      <c r="W24" s="412"/>
      <c r="X24" s="412"/>
      <c r="Y24" s="408"/>
      <c r="Z24" s="412"/>
      <c r="AA24" s="408"/>
      <c r="AB24" s="408"/>
      <c r="AC24" s="926"/>
      <c r="AD24" s="1156"/>
      <c r="AE24" s="1156"/>
      <c r="AF24" s="1156"/>
      <c r="AG24" s="1156"/>
      <c r="AH24" s="1156"/>
      <c r="AI24" s="1156"/>
      <c r="AJ24" s="1157"/>
      <c r="AK24" s="1158"/>
      <c r="AL24" s="1158"/>
      <c r="AM24" s="1158"/>
      <c r="AN24" s="1158"/>
      <c r="AO24" s="1158"/>
      <c r="AP24" s="1158"/>
      <c r="AQ24" s="1157"/>
      <c r="AR24" s="1140"/>
      <c r="AS24" s="1140"/>
      <c r="AT24" s="1140">
        <v>5</v>
      </c>
      <c r="AU24" s="1140"/>
      <c r="AV24" s="1140">
        <v>7</v>
      </c>
      <c r="AW24" s="1140">
        <v>6</v>
      </c>
      <c r="AX24" s="707">
        <f>SUM(AR24:AW24)</f>
        <v>18</v>
      </c>
      <c r="AY24" s="1247"/>
      <c r="AZ24" s="1247"/>
      <c r="BA24" s="1247"/>
      <c r="BB24" s="1247"/>
      <c r="BC24" s="1383"/>
      <c r="BD24" s="412"/>
      <c r="BE24" s="412"/>
      <c r="BF24" s="412"/>
      <c r="BG24" s="412"/>
      <c r="BH24" s="412"/>
      <c r="BI24" s="412"/>
      <c r="BJ24" s="412"/>
      <c r="BK24" s="750"/>
      <c r="BL24" s="408"/>
      <c r="BM24" s="496"/>
      <c r="BN24" s="496"/>
      <c r="BO24" s="496"/>
      <c r="BP24" s="496"/>
      <c r="BQ24" s="496"/>
      <c r="BR24" s="496"/>
      <c r="BS24" s="1244"/>
      <c r="BT24" s="121"/>
      <c r="BU24" s="121"/>
      <c r="BV24" s="121"/>
      <c r="BW24" s="127"/>
      <c r="BX24" s="127"/>
      <c r="BY24" s="127"/>
      <c r="BZ24" s="1250">
        <f>SUM(BT24:BY24)</f>
        <v>0</v>
      </c>
      <c r="CA24" s="127"/>
      <c r="CB24" s="127"/>
      <c r="CC24" s="127"/>
      <c r="CD24" s="127"/>
      <c r="CE24" s="127"/>
      <c r="CF24" s="127"/>
      <c r="CG24" s="1249">
        <f>SUM(CA24:CF24)</f>
        <v>0</v>
      </c>
      <c r="CH24" s="1243">
        <f t="shared" si="0"/>
        <v>18</v>
      </c>
      <c r="CI24" s="1004" t="s">
        <v>770</v>
      </c>
    </row>
    <row r="25" spans="1:87" ht="21" customHeight="1" x14ac:dyDescent="0.3">
      <c r="A25" s="44" t="s">
        <v>210</v>
      </c>
      <c r="B25" s="182">
        <v>3053</v>
      </c>
      <c r="C25" s="44" t="s">
        <v>211</v>
      </c>
      <c r="D25" s="44" t="s">
        <v>211</v>
      </c>
      <c r="E25" s="44"/>
      <c r="F25" s="412">
        <v>5</v>
      </c>
      <c r="G25" s="412">
        <v>3</v>
      </c>
      <c r="H25" s="412">
        <v>5</v>
      </c>
      <c r="I25" s="412">
        <v>4</v>
      </c>
      <c r="J25" s="412">
        <v>3</v>
      </c>
      <c r="K25" s="412">
        <v>5</v>
      </c>
      <c r="L25" s="412">
        <v>5</v>
      </c>
      <c r="M25" s="911">
        <f>SUM(F25:L25)</f>
        <v>30</v>
      </c>
      <c r="N25" s="412">
        <v>5</v>
      </c>
      <c r="O25" s="412">
        <v>3</v>
      </c>
      <c r="P25" s="412">
        <v>5</v>
      </c>
      <c r="Q25" s="412">
        <v>4</v>
      </c>
      <c r="R25" s="412">
        <v>3</v>
      </c>
      <c r="S25" s="412">
        <v>5</v>
      </c>
      <c r="T25" s="412">
        <v>5</v>
      </c>
      <c r="U25" s="911">
        <f>SUM(N25:T25)</f>
        <v>30</v>
      </c>
      <c r="V25" s="408">
        <v>2</v>
      </c>
      <c r="W25" s="412">
        <v>2</v>
      </c>
      <c r="X25" s="412">
        <v>3</v>
      </c>
      <c r="Y25" s="408">
        <v>3</v>
      </c>
      <c r="Z25" s="412">
        <v>1</v>
      </c>
      <c r="AA25" s="408">
        <v>2</v>
      </c>
      <c r="AB25" s="408">
        <v>2</v>
      </c>
      <c r="AC25" s="926">
        <f>SUM(V25:AB25)</f>
        <v>15</v>
      </c>
      <c r="AD25" s="1156"/>
      <c r="AE25" s="1156"/>
      <c r="AF25" s="1156"/>
      <c r="AG25" s="1156"/>
      <c r="AH25" s="1156"/>
      <c r="AI25" s="1156"/>
      <c r="AJ25" s="1157"/>
      <c r="AK25" s="1158"/>
      <c r="AL25" s="1158"/>
      <c r="AM25" s="1158"/>
      <c r="AN25" s="1158"/>
      <c r="AO25" s="1158"/>
      <c r="AP25" s="1158"/>
      <c r="AQ25" s="1157"/>
      <c r="AR25" s="1140"/>
      <c r="AS25" s="1140">
        <v>5</v>
      </c>
      <c r="AT25" s="1140">
        <v>7</v>
      </c>
      <c r="AU25" s="1140">
        <v>5</v>
      </c>
      <c r="AV25" s="1140">
        <v>5</v>
      </c>
      <c r="AW25" s="1140">
        <v>7</v>
      </c>
      <c r="AX25" s="707">
        <f>SUM(AR25:AW25)</f>
        <v>29</v>
      </c>
      <c r="AY25" s="1247">
        <v>2</v>
      </c>
      <c r="AZ25" s="1247">
        <v>2</v>
      </c>
      <c r="BA25" s="1247">
        <v>2</v>
      </c>
      <c r="BB25" s="1247">
        <v>2</v>
      </c>
      <c r="BC25" s="1383">
        <f>SUM(AY25:BB25)</f>
        <v>8</v>
      </c>
      <c r="BD25" s="412">
        <v>5</v>
      </c>
      <c r="BE25" s="412">
        <v>5</v>
      </c>
      <c r="BF25" s="412">
        <v>5</v>
      </c>
      <c r="BG25" s="412">
        <v>5</v>
      </c>
      <c r="BH25" s="412">
        <v>4</v>
      </c>
      <c r="BI25" s="412">
        <v>4</v>
      </c>
      <c r="BJ25" s="412">
        <v>5</v>
      </c>
      <c r="BK25" s="750">
        <f>SUM(BD25:BJ25)</f>
        <v>33</v>
      </c>
      <c r="BL25" s="408">
        <v>5</v>
      </c>
      <c r="BM25" s="496">
        <v>5</v>
      </c>
      <c r="BN25" s="496">
        <v>5</v>
      </c>
      <c r="BO25" s="496">
        <v>5</v>
      </c>
      <c r="BP25" s="496">
        <v>4</v>
      </c>
      <c r="BQ25" s="496">
        <v>4</v>
      </c>
      <c r="BR25" s="496">
        <v>5</v>
      </c>
      <c r="BS25" s="1244">
        <f>SUM(BL25:BR25)</f>
        <v>33</v>
      </c>
      <c r="BT25" s="121">
        <v>4</v>
      </c>
      <c r="BU25" s="121">
        <v>5</v>
      </c>
      <c r="BV25" s="121">
        <v>4</v>
      </c>
      <c r="BW25" s="127">
        <v>5</v>
      </c>
      <c r="BX25" s="127">
        <v>5</v>
      </c>
      <c r="BY25" s="127">
        <v>4</v>
      </c>
      <c r="BZ25" s="1250">
        <f>SUM(BT25:BY25)</f>
        <v>27</v>
      </c>
      <c r="CA25" s="127">
        <v>4</v>
      </c>
      <c r="CB25" s="127">
        <v>5</v>
      </c>
      <c r="CC25" s="127">
        <v>4</v>
      </c>
      <c r="CD25" s="127">
        <v>5</v>
      </c>
      <c r="CE25" s="127">
        <v>5</v>
      </c>
      <c r="CF25" s="127">
        <v>4</v>
      </c>
      <c r="CG25" s="1249">
        <f>SUM(CA25:CF25)</f>
        <v>27</v>
      </c>
      <c r="CH25" s="1243">
        <f>SUM(M25,U25,BK25,AX25,BS25,BZ25,AC25,AJ25,AQ25,BC25,BZ25,CG25)</f>
        <v>259</v>
      </c>
      <c r="CI25" s="1004">
        <v>1</v>
      </c>
    </row>
    <row r="26" spans="1:87" ht="21" customHeight="1" x14ac:dyDescent="0.3">
      <c r="A26" s="44" t="s">
        <v>279</v>
      </c>
      <c r="B26" s="259"/>
      <c r="C26" s="44" t="s">
        <v>612</v>
      </c>
      <c r="D26" s="44" t="s">
        <v>612</v>
      </c>
      <c r="E26" s="44"/>
      <c r="F26" s="412"/>
      <c r="G26" s="412"/>
      <c r="H26" s="412"/>
      <c r="I26" s="412"/>
      <c r="J26" s="412"/>
      <c r="K26" s="412"/>
      <c r="L26" s="412"/>
      <c r="M26" s="911"/>
      <c r="N26" s="412"/>
      <c r="O26" s="412"/>
      <c r="P26" s="412"/>
      <c r="Q26" s="412"/>
      <c r="R26" s="412"/>
      <c r="S26" s="412"/>
      <c r="T26" s="412"/>
      <c r="U26" s="911"/>
      <c r="V26" s="464"/>
      <c r="W26" s="412"/>
      <c r="X26" s="412"/>
      <c r="Y26" s="408"/>
      <c r="Z26" s="412"/>
      <c r="AA26" s="412"/>
      <c r="AB26" s="412"/>
      <c r="AC26" s="926"/>
      <c r="AD26" s="1156"/>
      <c r="AE26" s="1156"/>
      <c r="AF26" s="1156"/>
      <c r="AG26" s="1156"/>
      <c r="AH26" s="1156"/>
      <c r="AI26" s="1156"/>
      <c r="AJ26" s="1157"/>
      <c r="AK26" s="1158"/>
      <c r="AL26" s="1158"/>
      <c r="AM26" s="1158"/>
      <c r="AN26" s="1158"/>
      <c r="AO26" s="1158"/>
      <c r="AP26" s="1158"/>
      <c r="AQ26" s="1157"/>
      <c r="AR26" s="110"/>
      <c r="AS26" s="110"/>
      <c r="AT26" s="110"/>
      <c r="AU26" s="110"/>
      <c r="AV26" s="110"/>
      <c r="AW26" s="110"/>
      <c r="AX26" s="707">
        <f t="shared" si="1"/>
        <v>0</v>
      </c>
      <c r="AY26" s="420"/>
      <c r="AZ26" s="420"/>
      <c r="BA26" s="420"/>
      <c r="BB26" s="420"/>
      <c r="BC26" s="1382"/>
      <c r="BD26" s="412"/>
      <c r="BE26" s="412"/>
      <c r="BF26" s="412"/>
      <c r="BG26" s="412"/>
      <c r="BH26" s="412"/>
      <c r="BI26" s="412"/>
      <c r="BJ26" s="412"/>
      <c r="BK26" s="750"/>
      <c r="BL26" s="408"/>
      <c r="BM26" s="496"/>
      <c r="BN26" s="496"/>
      <c r="BO26" s="496"/>
      <c r="BP26" s="496"/>
      <c r="BQ26" s="496"/>
      <c r="BR26" s="496"/>
      <c r="BS26" s="1244"/>
      <c r="BT26" s="121"/>
      <c r="BU26" s="121"/>
      <c r="BV26" s="121"/>
      <c r="BW26" s="127"/>
      <c r="BX26" s="127"/>
      <c r="BY26" s="127"/>
      <c r="BZ26" s="1250">
        <f>SUM(BT26:BY26)</f>
        <v>0</v>
      </c>
      <c r="CA26" s="127"/>
      <c r="CB26" s="127"/>
      <c r="CC26" s="127"/>
      <c r="CD26" s="127"/>
      <c r="CE26" s="127"/>
      <c r="CF26" s="127"/>
      <c r="CG26" s="1249">
        <f>SUM(CA26:CF26)</f>
        <v>0</v>
      </c>
      <c r="CH26" s="1243">
        <f t="shared" ref="CH26:CH27" si="3">SUM(M26,U26,BK26,AX26,BS26,BZ26,AC26,AJ26,AQ26,BC26,BZ26,CG26)</f>
        <v>0</v>
      </c>
      <c r="CI26" s="1004"/>
    </row>
    <row r="27" spans="1:87" ht="21" customHeight="1" x14ac:dyDescent="0.3">
      <c r="A27" s="44" t="s">
        <v>388</v>
      </c>
      <c r="B27" s="152"/>
      <c r="C27" s="44" t="s">
        <v>544</v>
      </c>
      <c r="D27" s="44"/>
      <c r="E27" s="44"/>
      <c r="F27" s="412">
        <v>2</v>
      </c>
      <c r="G27" s="412"/>
      <c r="H27" s="412">
        <v>2</v>
      </c>
      <c r="I27" s="412">
        <v>2</v>
      </c>
      <c r="J27" s="412"/>
      <c r="K27" s="412">
        <v>2</v>
      </c>
      <c r="L27" s="412">
        <v>2</v>
      </c>
      <c r="M27" s="911">
        <f>SUM(F27:L27)</f>
        <v>10</v>
      </c>
      <c r="N27" s="412">
        <v>2</v>
      </c>
      <c r="O27" s="412"/>
      <c r="P27" s="412">
        <v>2</v>
      </c>
      <c r="Q27" s="412">
        <v>2</v>
      </c>
      <c r="R27" s="412"/>
      <c r="S27" s="412">
        <v>2</v>
      </c>
      <c r="T27" s="412">
        <v>2</v>
      </c>
      <c r="U27" s="911">
        <f>SUM(N27:T27)</f>
        <v>10</v>
      </c>
      <c r="V27" s="464"/>
      <c r="W27" s="412"/>
      <c r="X27" s="412">
        <v>1</v>
      </c>
      <c r="Y27" s="408">
        <v>1</v>
      </c>
      <c r="Z27" s="412"/>
      <c r="AA27" s="412"/>
      <c r="AB27" s="412"/>
      <c r="AC27" s="926">
        <f>SUM(V27:AB27)</f>
        <v>2</v>
      </c>
      <c r="AD27" s="1156"/>
      <c r="AE27" s="1156"/>
      <c r="AF27" s="1156"/>
      <c r="AG27" s="1156"/>
      <c r="AH27" s="1156"/>
      <c r="AI27" s="1156"/>
      <c r="AJ27" s="1157"/>
      <c r="AK27" s="1158"/>
      <c r="AL27" s="1158"/>
      <c r="AM27" s="1158"/>
      <c r="AN27" s="1158"/>
      <c r="AO27" s="1158"/>
      <c r="AP27" s="1158"/>
      <c r="AQ27" s="1157"/>
      <c r="AR27" s="110"/>
      <c r="AS27" s="110"/>
      <c r="AT27" s="110"/>
      <c r="AU27" s="110"/>
      <c r="AV27" s="110"/>
      <c r="AW27" s="110"/>
      <c r="AX27" s="707"/>
      <c r="AY27" s="420"/>
      <c r="AZ27" s="420"/>
      <c r="BA27" s="420"/>
      <c r="BB27" s="420"/>
      <c r="BC27" s="1382"/>
      <c r="BD27" s="412"/>
      <c r="BE27" s="412"/>
      <c r="BF27" s="412"/>
      <c r="BG27" s="412"/>
      <c r="BH27" s="412"/>
      <c r="BI27" s="412"/>
      <c r="BJ27" s="412"/>
      <c r="BK27" s="750">
        <f>SUM(BD27:BJ27)</f>
        <v>0</v>
      </c>
      <c r="BL27" s="407"/>
      <c r="BM27" s="407"/>
      <c r="BN27" s="407"/>
      <c r="BO27" s="407"/>
      <c r="BP27" s="407"/>
      <c r="BQ27" s="407"/>
      <c r="BR27" s="407"/>
      <c r="BS27" s="1240">
        <f>SUM(BL27:BR27)</f>
        <v>0</v>
      </c>
      <c r="BT27" s="121"/>
      <c r="BU27" s="121"/>
      <c r="BV27" s="121"/>
      <c r="BW27" s="121"/>
      <c r="BX27" s="121"/>
      <c r="BY27" s="121"/>
      <c r="BZ27" s="1149"/>
      <c r="CA27" s="121"/>
      <c r="CB27" s="121"/>
      <c r="CC27" s="121"/>
      <c r="CD27" s="121"/>
      <c r="CE27" s="121"/>
      <c r="CF27" s="121"/>
      <c r="CG27" s="1282"/>
      <c r="CH27" s="1243">
        <f t="shared" si="3"/>
        <v>22</v>
      </c>
      <c r="CI27" s="1004">
        <v>5</v>
      </c>
    </row>
    <row r="28" spans="1:87" ht="21" customHeight="1" x14ac:dyDescent="0.3">
      <c r="A28" s="88" t="s">
        <v>269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543"/>
      <c r="N28" s="543"/>
      <c r="O28" s="543"/>
      <c r="P28" s="543"/>
      <c r="Q28" s="543"/>
      <c r="R28" s="543"/>
      <c r="S28" s="543"/>
      <c r="T28" s="543"/>
      <c r="U28" s="543"/>
      <c r="V28" s="88"/>
      <c r="W28" s="88"/>
      <c r="X28" s="88"/>
      <c r="Y28" s="88"/>
      <c r="Z28" s="88"/>
      <c r="AA28" s="88"/>
      <c r="AB28" s="88"/>
      <c r="AC28" s="543"/>
      <c r="AD28" s="88"/>
      <c r="AE28" s="88"/>
      <c r="AF28" s="88"/>
      <c r="AG28" s="88"/>
      <c r="AH28" s="88"/>
      <c r="AI28" s="88"/>
      <c r="AJ28" s="543"/>
      <c r="AK28" s="543"/>
      <c r="AL28" s="543"/>
      <c r="AM28" s="543"/>
      <c r="AN28" s="543"/>
      <c r="AO28" s="543"/>
      <c r="AP28" s="543"/>
      <c r="AQ28" s="543"/>
      <c r="AR28" s="88"/>
      <c r="AS28" s="88"/>
      <c r="AT28" s="88"/>
      <c r="AU28" s="88"/>
      <c r="AV28" s="88"/>
      <c r="AW28" s="88"/>
      <c r="AX28" s="543"/>
      <c r="AY28" s="88"/>
      <c r="AZ28" s="88"/>
      <c r="BA28" s="88"/>
      <c r="BB28" s="88"/>
      <c r="BC28" s="543"/>
      <c r="BD28" s="88"/>
      <c r="BE28" s="88"/>
      <c r="BF28" s="88"/>
      <c r="BG28" s="88"/>
      <c r="BH28" s="88"/>
      <c r="BI28" s="88"/>
      <c r="BJ28" s="88"/>
      <c r="BK28" s="543"/>
      <c r="BL28" s="543"/>
      <c r="BM28" s="543"/>
      <c r="BN28" s="543"/>
      <c r="BO28" s="543"/>
      <c r="BP28" s="543"/>
      <c r="BQ28" s="543"/>
      <c r="BR28" s="543"/>
      <c r="BS28" s="543"/>
      <c r="BT28" s="88"/>
      <c r="BU28" s="88"/>
      <c r="BV28" s="88"/>
      <c r="BW28" s="88"/>
      <c r="BX28" s="88"/>
      <c r="BY28" s="88"/>
      <c r="BZ28" s="543"/>
      <c r="CA28" s="543"/>
      <c r="CB28" s="543"/>
      <c r="CC28" s="543"/>
      <c r="CD28" s="543"/>
      <c r="CE28" s="543"/>
      <c r="CF28" s="543"/>
      <c r="CG28" s="543"/>
      <c r="CH28" s="222"/>
      <c r="CI28" s="88"/>
    </row>
    <row r="29" spans="1:87" ht="21" customHeight="1" x14ac:dyDescent="0.3">
      <c r="A29" s="88" t="s">
        <v>314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543"/>
      <c r="N29" s="543"/>
      <c r="O29" s="543"/>
      <c r="P29" s="543"/>
      <c r="Q29" s="543"/>
      <c r="R29" s="543"/>
      <c r="S29" s="543"/>
      <c r="T29" s="543"/>
      <c r="U29" s="543"/>
      <c r="V29" s="88"/>
      <c r="W29" s="88"/>
      <c r="X29" s="88"/>
      <c r="Y29" s="88"/>
      <c r="Z29" s="88"/>
      <c r="AA29" s="88"/>
      <c r="AB29" s="88"/>
      <c r="AC29" s="543"/>
      <c r="AD29" s="88"/>
      <c r="AE29" s="88"/>
      <c r="AF29" s="88"/>
      <c r="AG29" s="88"/>
      <c r="AH29" s="88"/>
      <c r="AI29" s="88"/>
      <c r="AJ29" s="543"/>
      <c r="AK29" s="543"/>
      <c r="AL29" s="543"/>
      <c r="AM29" s="543"/>
      <c r="AN29" s="543"/>
      <c r="AO29" s="543"/>
      <c r="AP29" s="543"/>
      <c r="AQ29" s="543"/>
      <c r="AR29" s="88"/>
      <c r="AS29" s="88"/>
      <c r="AT29" s="88"/>
      <c r="AU29" s="88"/>
      <c r="AV29" s="88"/>
      <c r="AW29" s="88"/>
      <c r="AX29" s="543"/>
      <c r="AY29" s="88"/>
      <c r="AZ29" s="88"/>
      <c r="BA29" s="88"/>
      <c r="BB29" s="88"/>
      <c r="BC29" s="543"/>
      <c r="BD29" s="88"/>
      <c r="BE29" s="88"/>
      <c r="BF29" s="88"/>
      <c r="BG29" s="88"/>
      <c r="BH29" s="88"/>
      <c r="BI29" s="88"/>
      <c r="BJ29" s="88"/>
      <c r="BK29" s="543"/>
      <c r="BL29" s="543"/>
      <c r="BM29" s="543"/>
      <c r="BN29" s="543"/>
      <c r="BO29" s="543"/>
      <c r="BP29" s="543"/>
      <c r="BQ29" s="543"/>
      <c r="BR29" s="543"/>
      <c r="BS29" s="543"/>
      <c r="BT29" s="88"/>
      <c r="BU29" s="88"/>
      <c r="BV29" s="88"/>
      <c r="BW29" s="88"/>
      <c r="BX29" s="88"/>
      <c r="BY29" s="88"/>
      <c r="BZ29" s="543"/>
      <c r="CA29" s="543"/>
      <c r="CB29" s="543"/>
      <c r="CC29" s="543"/>
      <c r="CD29" s="543"/>
      <c r="CE29" s="543"/>
      <c r="CF29" s="543"/>
      <c r="CG29" s="543"/>
      <c r="CH29" s="222"/>
      <c r="CI29" s="88"/>
    </row>
    <row r="30" spans="1:87" x14ac:dyDescent="0.3">
      <c r="A30" s="88" t="s">
        <v>278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543"/>
      <c r="N30" s="543"/>
      <c r="O30" s="543"/>
      <c r="P30" s="543"/>
      <c r="Q30" s="543"/>
      <c r="R30" s="543"/>
      <c r="S30" s="543"/>
      <c r="T30" s="543"/>
      <c r="U30" s="543"/>
      <c r="V30" s="88"/>
      <c r="W30" s="88"/>
      <c r="X30" s="88"/>
      <c r="Y30" s="88"/>
      <c r="Z30" s="88"/>
      <c r="AA30" s="88"/>
      <c r="AB30" s="88"/>
      <c r="AC30" s="543"/>
      <c r="AD30" s="88"/>
      <c r="AE30" s="88"/>
      <c r="AF30" s="88"/>
      <c r="AG30" s="88"/>
      <c r="AH30" s="88"/>
      <c r="AI30" s="88"/>
      <c r="AJ30" s="543"/>
      <c r="AK30" s="543"/>
      <c r="AL30" s="543"/>
      <c r="AM30" s="543"/>
      <c r="AN30" s="543"/>
      <c r="AO30" s="543"/>
      <c r="AP30" s="543"/>
      <c r="AQ30" s="543"/>
      <c r="AR30" s="88"/>
      <c r="AS30" s="88"/>
      <c r="AT30" s="88"/>
      <c r="AU30" s="88"/>
      <c r="AV30" s="88"/>
      <c r="AW30" s="88"/>
      <c r="AX30" s="543"/>
      <c r="AY30" s="88"/>
      <c r="AZ30" s="88"/>
      <c r="BA30" s="88"/>
      <c r="BB30" s="88"/>
      <c r="BC30" s="543"/>
      <c r="BD30" s="88"/>
      <c r="BE30" s="88"/>
      <c r="BF30" s="88"/>
      <c r="BG30" s="88"/>
      <c r="BH30" s="88"/>
      <c r="BI30" s="88"/>
      <c r="BJ30" s="88"/>
      <c r="BK30" s="543"/>
      <c r="BL30" s="543"/>
      <c r="BM30" s="543"/>
      <c r="BN30" s="543"/>
      <c r="BO30" s="543"/>
      <c r="BP30" s="543"/>
      <c r="BQ30" s="543"/>
      <c r="BR30" s="543"/>
      <c r="BS30" s="543"/>
      <c r="BT30" s="88"/>
      <c r="BU30" s="88"/>
      <c r="BV30" s="88"/>
      <c r="BW30" s="88"/>
      <c r="BX30" s="88"/>
      <c r="BY30" s="88"/>
      <c r="BZ30" s="543"/>
      <c r="CA30" s="543"/>
      <c r="CB30" s="543"/>
      <c r="CC30" s="543"/>
      <c r="CD30" s="543"/>
      <c r="CE30" s="543"/>
      <c r="CF30" s="543"/>
      <c r="CG30" s="543"/>
      <c r="CH30" s="222"/>
      <c r="CI30" s="88"/>
    </row>
    <row r="31" spans="1:87" x14ac:dyDescent="0.3">
      <c r="A31" s="88" t="s">
        <v>428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543"/>
      <c r="N31" s="543"/>
      <c r="O31" s="543"/>
      <c r="P31" s="543"/>
      <c r="Q31" s="543"/>
      <c r="R31" s="543"/>
      <c r="S31" s="543"/>
      <c r="T31" s="543"/>
      <c r="U31" s="543"/>
      <c r="V31" s="88"/>
      <c r="W31" s="88"/>
      <c r="X31" s="88"/>
      <c r="Y31" s="88"/>
      <c r="Z31" s="88"/>
      <c r="AA31" s="88"/>
      <c r="AB31" s="88"/>
      <c r="AC31" s="543"/>
      <c r="AD31" s="88"/>
      <c r="AE31" s="88"/>
      <c r="AF31" s="88"/>
      <c r="AG31" s="88"/>
      <c r="AH31" s="88"/>
      <c r="AI31" s="88"/>
      <c r="AJ31" s="543"/>
      <c r="AK31" s="543"/>
      <c r="AL31" s="543"/>
      <c r="AM31" s="543"/>
      <c r="AN31" s="543"/>
      <c r="AO31" s="543"/>
      <c r="AP31" s="543"/>
      <c r="AQ31" s="543"/>
      <c r="AR31" s="88"/>
      <c r="AS31" s="88"/>
      <c r="AT31" s="88"/>
      <c r="AU31" s="88"/>
      <c r="AV31" s="88"/>
      <c r="AW31" s="88"/>
      <c r="AX31" s="543"/>
      <c r="AY31" s="88"/>
      <c r="AZ31" s="88"/>
      <c r="BA31" s="88"/>
      <c r="BB31" s="88"/>
      <c r="BC31" s="543"/>
      <c r="BD31" s="88"/>
      <c r="BE31" s="88"/>
      <c r="BF31" s="88"/>
      <c r="BG31" s="88"/>
      <c r="BH31" s="88"/>
      <c r="BI31" s="88"/>
      <c r="BJ31" s="88"/>
      <c r="BK31" s="543"/>
      <c r="BL31" s="543"/>
      <c r="BM31" s="543"/>
      <c r="BN31" s="543"/>
      <c r="BO31" s="543"/>
      <c r="BP31" s="543"/>
      <c r="BQ31" s="543"/>
      <c r="BR31" s="543"/>
      <c r="BS31" s="543"/>
      <c r="BT31" s="88"/>
      <c r="BU31" s="88"/>
      <c r="BV31" s="88"/>
      <c r="BW31" s="88"/>
      <c r="BX31" s="88"/>
      <c r="BY31" s="88"/>
      <c r="BZ31" s="543"/>
      <c r="CA31" s="543"/>
      <c r="CB31" s="543"/>
      <c r="CC31" s="543"/>
      <c r="CD31" s="543"/>
      <c r="CE31" s="543"/>
      <c r="CF31" s="543"/>
      <c r="CG31" s="543"/>
      <c r="CH31" s="222"/>
      <c r="CI31" s="88"/>
    </row>
    <row r="32" spans="1:87" x14ac:dyDescent="0.3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543"/>
      <c r="N32" s="543"/>
      <c r="O32" s="543"/>
      <c r="P32" s="543"/>
      <c r="Q32" s="543"/>
      <c r="R32" s="543"/>
      <c r="S32" s="543"/>
      <c r="T32" s="543"/>
      <c r="U32" s="543"/>
      <c r="V32" s="88"/>
      <c r="W32" s="88"/>
      <c r="X32" s="88"/>
      <c r="Y32" s="88"/>
      <c r="Z32" s="88"/>
      <c r="AA32" s="88"/>
      <c r="AB32" s="88"/>
      <c r="AC32" s="543"/>
      <c r="AD32" s="88"/>
      <c r="AE32" s="88"/>
      <c r="AF32" s="88"/>
      <c r="AG32" s="88"/>
      <c r="AH32" s="88"/>
      <c r="AI32" s="88"/>
      <c r="AJ32" s="543"/>
      <c r="AK32" s="543"/>
      <c r="AL32" s="543"/>
      <c r="AM32" s="543"/>
      <c r="AN32" s="543"/>
      <c r="AO32" s="543"/>
      <c r="AP32" s="543"/>
      <c r="AQ32" s="543"/>
      <c r="AR32" s="88"/>
      <c r="AS32" s="88"/>
      <c r="AT32" s="88"/>
      <c r="AU32" s="88"/>
      <c r="AV32" s="88"/>
      <c r="AW32" s="88"/>
      <c r="AX32" s="543"/>
      <c r="AY32" s="88"/>
      <c r="AZ32" s="88"/>
      <c r="BA32" s="88"/>
      <c r="BB32" s="88"/>
      <c r="BC32" s="543"/>
      <c r="BD32" s="88"/>
      <c r="BE32" s="88"/>
      <c r="BF32" s="88"/>
      <c r="BG32" s="88"/>
      <c r="BH32" s="88"/>
      <c r="BI32" s="88"/>
      <c r="BJ32" s="88"/>
      <c r="BK32" s="543"/>
      <c r="BL32" s="543"/>
      <c r="BM32" s="543"/>
      <c r="BN32" s="543"/>
      <c r="BO32" s="543"/>
      <c r="BP32" s="543"/>
      <c r="BQ32" s="543"/>
      <c r="BR32" s="543"/>
      <c r="BS32" s="543"/>
      <c r="BT32" s="88"/>
      <c r="BU32" s="88"/>
      <c r="BV32" s="88"/>
      <c r="BW32" s="88"/>
      <c r="BX32" s="88"/>
      <c r="BY32" s="88"/>
      <c r="BZ32" s="543"/>
      <c r="CA32" s="543"/>
      <c r="CB32" s="543"/>
      <c r="CC32" s="543"/>
      <c r="CD32" s="543"/>
      <c r="CE32" s="543"/>
      <c r="CF32" s="543"/>
      <c r="CG32" s="543"/>
      <c r="CH32" s="222"/>
      <c r="CI32" s="88"/>
    </row>
  </sheetData>
  <sortState xmlns:xlrd2="http://schemas.microsoft.com/office/spreadsheetml/2017/richdata2" ref="A6:CH26">
    <sortCondition descending="1" ref="CH6:CH26"/>
  </sortState>
  <mergeCells count="11">
    <mergeCell ref="CA3:CF3"/>
    <mergeCell ref="V3:AC3"/>
    <mergeCell ref="F3:M3"/>
    <mergeCell ref="N3:U3"/>
    <mergeCell ref="AK3:AQ3"/>
    <mergeCell ref="BT3:BZ3"/>
    <mergeCell ref="BD3:BK3"/>
    <mergeCell ref="AY3:BC3"/>
    <mergeCell ref="AR3:AX3"/>
    <mergeCell ref="AD3:AJ3"/>
    <mergeCell ref="BL3:BR3"/>
  </mergeCells>
  <phoneticPr fontId="5" type="noConversion"/>
  <pageMargins left="0.5" right="0.5" top="0.5" bottom="0.5" header="0" footer="0"/>
  <pageSetup scale="90" orientation="portrait" r:id="rId1"/>
  <headerFooter alignWithMargins="0"/>
  <ignoredErrors>
    <ignoredError sqref="BZ10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H90"/>
  <sheetViews>
    <sheetView zoomScale="90" zoomScaleNormal="90" workbookViewId="0">
      <pane xSplit="1" topLeftCell="B1" activePane="topRight" state="frozen"/>
      <selection activeCell="BS17" sqref="BS17"/>
      <selection pane="topRight" activeCell="CG20" sqref="CG20"/>
    </sheetView>
  </sheetViews>
  <sheetFormatPr defaultColWidth="9.140625" defaultRowHeight="15" x14ac:dyDescent="0.3"/>
  <cols>
    <col min="1" max="1" width="32.5703125" style="50" customWidth="1"/>
    <col min="2" max="2" width="8.140625" style="50" bestFit="1" customWidth="1"/>
    <col min="3" max="3" width="26.28515625" style="50" bestFit="1" customWidth="1"/>
    <col min="4" max="4" width="3.85546875" style="50" customWidth="1"/>
    <col min="5" max="11" width="5.7109375" style="50" customWidth="1"/>
    <col min="12" max="20" width="5.7109375" style="524" customWidth="1"/>
    <col min="21" max="27" width="5.7109375" style="50" customWidth="1"/>
    <col min="28" max="28" width="5.7109375" style="524" customWidth="1"/>
    <col min="29" max="34" width="5.7109375" style="77" customWidth="1"/>
    <col min="35" max="42" width="5.7109375" style="575" customWidth="1"/>
    <col min="43" max="46" width="5.7109375" style="50" customWidth="1"/>
    <col min="47" max="54" width="5.7109375" style="524" customWidth="1"/>
    <col min="55" max="61" width="5.7109375" style="50" customWidth="1"/>
    <col min="62" max="70" width="5.7109375" style="524" customWidth="1"/>
    <col min="71" max="76" width="5.7109375" style="77" customWidth="1"/>
    <col min="77" max="84" width="5.7109375" style="575" customWidth="1"/>
    <col min="85" max="85" width="10" style="50" customWidth="1"/>
    <col min="86" max="16384" width="9.140625" style="50"/>
  </cols>
  <sheetData>
    <row r="1" spans="1:86" ht="25.5" x14ac:dyDescent="0.45">
      <c r="A1" s="349" t="s">
        <v>541</v>
      </c>
      <c r="B1" s="137"/>
      <c r="C1" s="137"/>
      <c r="D1" s="137"/>
      <c r="E1" s="137"/>
      <c r="F1" s="137"/>
      <c r="G1" s="137"/>
      <c r="H1" s="137"/>
      <c r="I1" s="137"/>
      <c r="J1" s="137"/>
      <c r="AC1" s="1513"/>
      <c r="AD1" s="1513"/>
      <c r="AE1" s="50"/>
      <c r="AF1" s="50"/>
      <c r="AG1" s="50"/>
      <c r="AH1" s="50"/>
      <c r="AI1" s="524"/>
      <c r="AJ1" s="524"/>
      <c r="AK1" s="524"/>
      <c r="AL1" s="524"/>
      <c r="AM1" s="524"/>
      <c r="AN1" s="524"/>
      <c r="AO1" s="524"/>
      <c r="AP1" s="524"/>
      <c r="BS1" s="50"/>
      <c r="BT1" s="50"/>
      <c r="BU1" s="50"/>
      <c r="BV1" s="50"/>
      <c r="BW1" s="50"/>
      <c r="BX1" s="50"/>
      <c r="BY1" s="524"/>
      <c r="BZ1" s="524"/>
      <c r="CA1" s="524"/>
      <c r="CB1" s="524"/>
      <c r="CC1" s="524"/>
      <c r="CD1" s="524"/>
      <c r="CE1" s="524"/>
      <c r="CF1" s="524"/>
    </row>
    <row r="2" spans="1:86" ht="21" x14ac:dyDescent="0.35">
      <c r="A2" s="352" t="s">
        <v>207</v>
      </c>
      <c r="B2" s="138"/>
      <c r="C2" s="139"/>
      <c r="D2" s="139"/>
      <c r="U2" s="49"/>
      <c r="V2" s="49"/>
      <c r="W2" s="49"/>
      <c r="X2" s="49"/>
      <c r="Y2" s="49"/>
      <c r="Z2" s="49"/>
      <c r="AC2" s="50"/>
      <c r="AD2" s="50"/>
      <c r="AE2" s="50"/>
      <c r="AF2" s="50"/>
      <c r="AG2" s="50"/>
      <c r="AH2" s="50"/>
      <c r="AI2" s="524"/>
      <c r="AJ2" s="524"/>
      <c r="AK2" s="524"/>
      <c r="AL2" s="524"/>
      <c r="AM2" s="524"/>
      <c r="AN2" s="524"/>
      <c r="AO2" s="524"/>
      <c r="AP2" s="524"/>
      <c r="BS2" s="50"/>
      <c r="BT2" s="50"/>
      <c r="BU2" s="50"/>
      <c r="BV2" s="50"/>
      <c r="BW2" s="50"/>
      <c r="BX2" s="50"/>
      <c r="BY2" s="524"/>
      <c r="BZ2" s="524"/>
      <c r="CA2" s="524"/>
      <c r="CB2" s="524"/>
      <c r="CC2" s="524"/>
      <c r="CD2" s="524"/>
      <c r="CE2" s="524"/>
      <c r="CF2" s="524"/>
    </row>
    <row r="3" spans="1:86" x14ac:dyDescent="0.3">
      <c r="A3" s="52"/>
      <c r="B3" s="52"/>
      <c r="C3" s="52"/>
      <c r="D3" s="52"/>
      <c r="E3" s="1620" t="s">
        <v>259</v>
      </c>
      <c r="F3" s="1621"/>
      <c r="G3" s="1621"/>
      <c r="H3" s="1621"/>
      <c r="I3" s="1621"/>
      <c r="J3" s="1621"/>
      <c r="K3" s="1621"/>
      <c r="L3" s="1622"/>
      <c r="M3" s="1629" t="s">
        <v>259</v>
      </c>
      <c r="N3" s="1627"/>
      <c r="O3" s="1627"/>
      <c r="P3" s="1627"/>
      <c r="Q3" s="1627"/>
      <c r="R3" s="1627"/>
      <c r="S3" s="1627"/>
      <c r="T3" s="1628"/>
      <c r="U3" s="1620" t="s">
        <v>627</v>
      </c>
      <c r="V3" s="1621"/>
      <c r="W3" s="1621"/>
      <c r="X3" s="1621"/>
      <c r="Y3" s="1621"/>
      <c r="Z3" s="1621"/>
      <c r="AA3" s="1621"/>
      <c r="AB3" s="1622"/>
      <c r="AC3" s="1614" t="s">
        <v>225</v>
      </c>
      <c r="AD3" s="1615"/>
      <c r="AE3" s="1615"/>
      <c r="AF3" s="1615"/>
      <c r="AG3" s="1615"/>
      <c r="AH3" s="1615"/>
      <c r="AI3" s="1616"/>
      <c r="AJ3" s="1611" t="s">
        <v>225</v>
      </c>
      <c r="AK3" s="1612"/>
      <c r="AL3" s="1612"/>
      <c r="AM3" s="1612"/>
      <c r="AN3" s="1612"/>
      <c r="AO3" s="1612"/>
      <c r="AP3" s="1613"/>
      <c r="AQ3" s="1727" t="s">
        <v>577</v>
      </c>
      <c r="AR3" s="1727"/>
      <c r="AS3" s="1727"/>
      <c r="AT3" s="1727"/>
      <c r="AU3" s="1728"/>
      <c r="AV3" s="1746" t="s">
        <v>224</v>
      </c>
      <c r="AW3" s="1747"/>
      <c r="AX3" s="1747"/>
      <c r="AY3" s="1747"/>
      <c r="AZ3" s="1747"/>
      <c r="BA3" s="1747"/>
      <c r="BB3" s="1748"/>
      <c r="BC3" s="1629" t="s">
        <v>257</v>
      </c>
      <c r="BD3" s="1627"/>
      <c r="BE3" s="1627"/>
      <c r="BF3" s="1627"/>
      <c r="BG3" s="1627"/>
      <c r="BH3" s="1627"/>
      <c r="BI3" s="1627"/>
      <c r="BJ3" s="1628"/>
      <c r="BK3" s="1629" t="s">
        <v>257</v>
      </c>
      <c r="BL3" s="1627"/>
      <c r="BM3" s="1627"/>
      <c r="BN3" s="1627"/>
      <c r="BO3" s="1627"/>
      <c r="BP3" s="1627"/>
      <c r="BQ3" s="1627"/>
      <c r="BR3" s="1628"/>
      <c r="BS3" s="1614" t="s">
        <v>225</v>
      </c>
      <c r="BT3" s="1615"/>
      <c r="BU3" s="1615"/>
      <c r="BV3" s="1615"/>
      <c r="BW3" s="1615"/>
      <c r="BX3" s="1615"/>
      <c r="BY3" s="1616"/>
      <c r="BZ3" s="1614" t="s">
        <v>420</v>
      </c>
      <c r="CA3" s="1615"/>
      <c r="CB3" s="1615"/>
      <c r="CC3" s="1615"/>
      <c r="CD3" s="1615"/>
      <c r="CE3" s="1615"/>
      <c r="CF3" s="1616"/>
    </row>
    <row r="4" spans="1:86" ht="136.5" customHeight="1" x14ac:dyDescent="0.3">
      <c r="A4" s="52" t="s">
        <v>28</v>
      </c>
      <c r="B4" s="52" t="s">
        <v>17</v>
      </c>
      <c r="C4" s="52" t="s">
        <v>147</v>
      </c>
      <c r="D4" s="52"/>
      <c r="E4" s="392" t="s">
        <v>59</v>
      </c>
      <c r="F4" s="392" t="s">
        <v>74</v>
      </c>
      <c r="G4" s="392" t="s">
        <v>299</v>
      </c>
      <c r="H4" s="392" t="s">
        <v>298</v>
      </c>
      <c r="I4" s="392" t="s">
        <v>70</v>
      </c>
      <c r="J4" s="392" t="s">
        <v>215</v>
      </c>
      <c r="K4" s="392" t="s">
        <v>69</v>
      </c>
      <c r="L4" s="614" t="s">
        <v>304</v>
      </c>
      <c r="M4" s="390" t="s">
        <v>59</v>
      </c>
      <c r="N4" s="391" t="s">
        <v>74</v>
      </c>
      <c r="O4" s="391" t="s">
        <v>299</v>
      </c>
      <c r="P4" s="391" t="s">
        <v>298</v>
      </c>
      <c r="Q4" s="391" t="s">
        <v>70</v>
      </c>
      <c r="R4" s="391" t="s">
        <v>215</v>
      </c>
      <c r="S4" s="391" t="s">
        <v>69</v>
      </c>
      <c r="T4" s="960" t="s">
        <v>304</v>
      </c>
      <c r="U4" s="470" t="s">
        <v>299</v>
      </c>
      <c r="V4" s="471" t="s">
        <v>298</v>
      </c>
      <c r="W4" s="471" t="s">
        <v>69</v>
      </c>
      <c r="X4" s="471" t="s">
        <v>74</v>
      </c>
      <c r="Y4" s="471" t="s">
        <v>59</v>
      </c>
      <c r="Z4" s="601" t="s">
        <v>215</v>
      </c>
      <c r="AA4" s="601" t="s">
        <v>70</v>
      </c>
      <c r="AB4" s="986" t="s">
        <v>304</v>
      </c>
      <c r="AC4" s="116" t="s">
        <v>74</v>
      </c>
      <c r="AD4" s="116" t="s">
        <v>69</v>
      </c>
      <c r="AE4" s="116" t="s">
        <v>70</v>
      </c>
      <c r="AF4" s="116" t="s">
        <v>61</v>
      </c>
      <c r="AG4" s="116" t="s">
        <v>298</v>
      </c>
      <c r="AH4" s="115" t="s">
        <v>59</v>
      </c>
      <c r="AI4" s="708" t="s">
        <v>304</v>
      </c>
      <c r="AJ4" s="370" t="s">
        <v>74</v>
      </c>
      <c r="AK4" s="511" t="s">
        <v>69</v>
      </c>
      <c r="AL4" s="511" t="s">
        <v>70</v>
      </c>
      <c r="AM4" s="511" t="s">
        <v>61</v>
      </c>
      <c r="AN4" s="511" t="s">
        <v>298</v>
      </c>
      <c r="AO4" s="520" t="s">
        <v>59</v>
      </c>
      <c r="AP4" s="701" t="s">
        <v>304</v>
      </c>
      <c r="AQ4" s="1351" t="s">
        <v>69</v>
      </c>
      <c r="AR4" s="1351" t="s">
        <v>74</v>
      </c>
      <c r="AS4" s="1351" t="s">
        <v>70</v>
      </c>
      <c r="AT4" s="1351" t="s">
        <v>61</v>
      </c>
      <c r="AU4" s="719" t="s">
        <v>304</v>
      </c>
      <c r="AV4" s="195"/>
      <c r="AW4" s="196" t="s">
        <v>69</v>
      </c>
      <c r="AX4" s="196" t="s">
        <v>299</v>
      </c>
      <c r="AY4" s="196" t="s">
        <v>70</v>
      </c>
      <c r="AZ4" s="196" t="s">
        <v>60</v>
      </c>
      <c r="BA4" s="196" t="s">
        <v>61</v>
      </c>
      <c r="BB4" s="1346" t="s">
        <v>304</v>
      </c>
      <c r="BC4" s="470" t="s">
        <v>112</v>
      </c>
      <c r="BD4" s="471" t="s">
        <v>70</v>
      </c>
      <c r="BE4" s="471" t="s">
        <v>74</v>
      </c>
      <c r="BF4" s="471" t="s">
        <v>69</v>
      </c>
      <c r="BG4" s="471" t="s">
        <v>298</v>
      </c>
      <c r="BH4" s="471" t="s">
        <v>299</v>
      </c>
      <c r="BI4" s="471" t="s">
        <v>59</v>
      </c>
      <c r="BJ4" s="741" t="s">
        <v>304</v>
      </c>
      <c r="BK4" s="470" t="s">
        <v>112</v>
      </c>
      <c r="BL4" s="471" t="s">
        <v>70</v>
      </c>
      <c r="BM4" s="471" t="s">
        <v>74</v>
      </c>
      <c r="BN4" s="471" t="s">
        <v>69</v>
      </c>
      <c r="BO4" s="471" t="s">
        <v>298</v>
      </c>
      <c r="BP4" s="471" t="s">
        <v>299</v>
      </c>
      <c r="BQ4" s="471" t="s">
        <v>59</v>
      </c>
      <c r="BR4" s="902" t="s">
        <v>304</v>
      </c>
      <c r="BS4" s="116" t="s">
        <v>179</v>
      </c>
      <c r="BT4" s="116" t="s">
        <v>61</v>
      </c>
      <c r="BU4" s="116" t="s">
        <v>69</v>
      </c>
      <c r="BV4" s="116" t="s">
        <v>298</v>
      </c>
      <c r="BW4" s="116" t="s">
        <v>59</v>
      </c>
      <c r="BX4" s="116" t="s">
        <v>74</v>
      </c>
      <c r="BY4" s="768" t="s">
        <v>304</v>
      </c>
      <c r="BZ4" s="367" t="s">
        <v>179</v>
      </c>
      <c r="CA4" s="369" t="s">
        <v>61</v>
      </c>
      <c r="CB4" s="369" t="s">
        <v>69</v>
      </c>
      <c r="CC4" s="369" t="s">
        <v>298</v>
      </c>
      <c r="CD4" s="369" t="s">
        <v>59</v>
      </c>
      <c r="CE4" s="369" t="s">
        <v>74</v>
      </c>
      <c r="CF4" s="773" t="s">
        <v>304</v>
      </c>
      <c r="CG4" s="53" t="s">
        <v>158</v>
      </c>
      <c r="CH4" s="50" t="s">
        <v>424</v>
      </c>
    </row>
    <row r="5" spans="1:86" ht="21" customHeight="1" x14ac:dyDescent="0.35">
      <c r="A5" s="51" t="s">
        <v>355</v>
      </c>
      <c r="B5" s="51">
        <v>321</v>
      </c>
      <c r="C5" s="51" t="s">
        <v>332</v>
      </c>
      <c r="D5" s="49"/>
      <c r="E5" s="428">
        <v>2</v>
      </c>
      <c r="F5" s="428">
        <v>1</v>
      </c>
      <c r="G5" s="428">
        <v>2</v>
      </c>
      <c r="H5" s="428">
        <v>1</v>
      </c>
      <c r="I5" s="428">
        <v>1</v>
      </c>
      <c r="J5" s="428">
        <v>1</v>
      </c>
      <c r="K5" s="428">
        <v>1</v>
      </c>
      <c r="L5" s="623">
        <f>SUM(E5:K5)</f>
        <v>9</v>
      </c>
      <c r="M5" s="436">
        <v>2</v>
      </c>
      <c r="N5" s="1101">
        <v>1</v>
      </c>
      <c r="O5" s="1101">
        <v>2</v>
      </c>
      <c r="P5" s="1101">
        <v>1</v>
      </c>
      <c r="Q5" s="1101">
        <v>1</v>
      </c>
      <c r="R5" s="1101">
        <v>1</v>
      </c>
      <c r="S5" s="1101">
        <v>1</v>
      </c>
      <c r="T5" s="961">
        <f>SUM(M5:S5)</f>
        <v>9</v>
      </c>
      <c r="U5" s="428"/>
      <c r="V5" s="428"/>
      <c r="W5" s="428"/>
      <c r="X5" s="428"/>
      <c r="Y5" s="428"/>
      <c r="Z5" s="428"/>
      <c r="AA5" s="428"/>
      <c r="AB5" s="970">
        <f>SUM(U5:AA5)</f>
        <v>0</v>
      </c>
      <c r="AC5" s="123">
        <v>5</v>
      </c>
      <c r="AD5" s="123">
        <v>2</v>
      </c>
      <c r="AE5" s="123">
        <v>4</v>
      </c>
      <c r="AF5" s="123">
        <v>2</v>
      </c>
      <c r="AG5" s="123">
        <v>2</v>
      </c>
      <c r="AH5" s="123">
        <v>2</v>
      </c>
      <c r="AI5" s="710">
        <f t="shared" ref="AI5:AI10" si="0">SUM(AC5:AH5)</f>
        <v>17</v>
      </c>
      <c r="AJ5" s="1097">
        <v>5</v>
      </c>
      <c r="AK5" s="688">
        <v>2</v>
      </c>
      <c r="AL5" s="688">
        <v>4</v>
      </c>
      <c r="AM5" s="688">
        <v>2</v>
      </c>
      <c r="AN5" s="688">
        <v>2</v>
      </c>
      <c r="AO5" s="688">
        <v>2</v>
      </c>
      <c r="AP5" s="710">
        <f t="shared" ref="AP5:AP10" si="1">SUM(AJ5:AO5)</f>
        <v>17</v>
      </c>
      <c r="AQ5" s="1352"/>
      <c r="AR5" s="1352"/>
      <c r="AS5" s="1352"/>
      <c r="AT5" s="1352"/>
      <c r="AU5" s="710">
        <f>SUM(AQ5:AT5)</f>
        <v>0</v>
      </c>
      <c r="AV5" s="1258"/>
      <c r="AW5" s="1259"/>
      <c r="AX5" s="1259"/>
      <c r="AY5" s="1259"/>
      <c r="AZ5" s="1259"/>
      <c r="BA5" s="1259"/>
      <c r="BB5" s="1347">
        <v>0</v>
      </c>
      <c r="BC5" s="428">
        <v>1</v>
      </c>
      <c r="BD5" s="428">
        <v>5</v>
      </c>
      <c r="BE5" s="428">
        <v>5</v>
      </c>
      <c r="BF5" s="428">
        <v>5</v>
      </c>
      <c r="BG5" s="428">
        <v>4</v>
      </c>
      <c r="BH5" s="428"/>
      <c r="BI5" s="428"/>
      <c r="BJ5" s="732">
        <f>SUM(BC5:BI5)</f>
        <v>20</v>
      </c>
      <c r="BK5" s="436">
        <v>1</v>
      </c>
      <c r="BL5" s="1101">
        <v>5</v>
      </c>
      <c r="BM5" s="1101">
        <v>5</v>
      </c>
      <c r="BN5" s="1101">
        <v>5</v>
      </c>
      <c r="BO5" s="1101">
        <v>4</v>
      </c>
      <c r="BP5" s="1101"/>
      <c r="BQ5" s="1101"/>
      <c r="BR5" s="1199">
        <f>SUM(BK5:BQ5)</f>
        <v>20</v>
      </c>
      <c r="BS5" s="123"/>
      <c r="BT5" s="123"/>
      <c r="BU5" s="123"/>
      <c r="BV5" s="123"/>
      <c r="BW5" s="123"/>
      <c r="BX5" s="123"/>
      <c r="BY5" s="782">
        <f t="shared" ref="BY5:BY8" si="2">SUM(BS5:BX5)</f>
        <v>0</v>
      </c>
      <c r="BZ5" s="1097"/>
      <c r="CA5" s="1097"/>
      <c r="CB5" s="1097"/>
      <c r="CC5" s="1097"/>
      <c r="CD5" s="1097"/>
      <c r="CE5" s="1097"/>
      <c r="CF5" s="782">
        <f t="shared" ref="CF5:CF8" si="3">SUM(BZ5:CE5)</f>
        <v>0</v>
      </c>
      <c r="CG5" s="100">
        <f t="shared" ref="CG5:CG6" si="4">SUM(L5,T5,AI5,AP5,AU5,BY5,CF5,BB5,BJ5, BR5,AB5)</f>
        <v>92</v>
      </c>
      <c r="CH5" s="1011">
        <v>2</v>
      </c>
    </row>
    <row r="6" spans="1:86" ht="21" customHeight="1" x14ac:dyDescent="0.35">
      <c r="A6" s="51" t="s">
        <v>266</v>
      </c>
      <c r="B6" s="57">
        <v>320</v>
      </c>
      <c r="C6" s="51" t="s">
        <v>221</v>
      </c>
      <c r="D6" s="58"/>
      <c r="E6" s="428"/>
      <c r="F6" s="428"/>
      <c r="G6" s="428"/>
      <c r="H6" s="428"/>
      <c r="I6" s="428"/>
      <c r="J6" s="428"/>
      <c r="K6" s="428"/>
      <c r="L6" s="623">
        <f>SUM(E6:K6)</f>
        <v>0</v>
      </c>
      <c r="M6" s="1019"/>
      <c r="N6" s="425"/>
      <c r="O6" s="425"/>
      <c r="P6" s="425"/>
      <c r="Q6" s="425"/>
      <c r="R6" s="425"/>
      <c r="S6" s="425"/>
      <c r="T6" s="961">
        <f>SUM(M6:S6)</f>
        <v>0</v>
      </c>
      <c r="U6" s="428"/>
      <c r="V6" s="428"/>
      <c r="W6" s="428"/>
      <c r="X6" s="428"/>
      <c r="Y6" s="428"/>
      <c r="Z6" s="428"/>
      <c r="AA6" s="428"/>
      <c r="AB6" s="970"/>
      <c r="AC6" s="123"/>
      <c r="AD6" s="123"/>
      <c r="AE6" s="123"/>
      <c r="AF6" s="123"/>
      <c r="AG6" s="123"/>
      <c r="AH6" s="123"/>
      <c r="AI6" s="710">
        <f t="shared" si="0"/>
        <v>0</v>
      </c>
      <c r="AJ6" s="1197"/>
      <c r="AK6" s="172"/>
      <c r="AL6" s="172"/>
      <c r="AM6" s="172"/>
      <c r="AN6" s="172"/>
      <c r="AO6" s="172"/>
      <c r="AP6" s="710">
        <f t="shared" si="1"/>
        <v>0</v>
      </c>
      <c r="AQ6" s="1352"/>
      <c r="AR6" s="1352"/>
      <c r="AS6" s="1352"/>
      <c r="AT6" s="1352"/>
      <c r="AU6" s="710"/>
      <c r="AV6" s="1258"/>
      <c r="AW6" s="1259"/>
      <c r="AX6" s="1259"/>
      <c r="AY6" s="1259"/>
      <c r="AZ6" s="1259"/>
      <c r="BA6" s="1259"/>
      <c r="BB6" s="1347"/>
      <c r="BC6" s="428"/>
      <c r="BD6" s="428"/>
      <c r="BE6" s="428"/>
      <c r="BF6" s="428"/>
      <c r="BG6" s="428"/>
      <c r="BH6" s="428"/>
      <c r="BI6" s="428"/>
      <c r="BJ6" s="732"/>
      <c r="BK6" s="1019"/>
      <c r="BL6" s="425"/>
      <c r="BM6" s="425"/>
      <c r="BN6" s="425"/>
      <c r="BO6" s="425"/>
      <c r="BP6" s="425"/>
      <c r="BQ6" s="425"/>
      <c r="BR6" s="1199"/>
      <c r="BS6" s="123"/>
      <c r="BT6" s="123"/>
      <c r="BU6" s="123"/>
      <c r="BV6" s="123"/>
      <c r="BW6" s="123"/>
      <c r="BX6" s="123"/>
      <c r="BY6" s="782">
        <f t="shared" si="2"/>
        <v>0</v>
      </c>
      <c r="BZ6" s="1197"/>
      <c r="CA6" s="1197"/>
      <c r="CB6" s="1197"/>
      <c r="CC6" s="1197"/>
      <c r="CD6" s="1197"/>
      <c r="CE6" s="1197"/>
      <c r="CF6" s="782">
        <f t="shared" si="3"/>
        <v>0</v>
      </c>
      <c r="CG6" s="100">
        <f t="shared" si="4"/>
        <v>0</v>
      </c>
      <c r="CH6" s="1011"/>
    </row>
    <row r="7" spans="1:86" ht="21" customHeight="1" x14ac:dyDescent="0.35">
      <c r="A7" s="51" t="s">
        <v>231</v>
      </c>
      <c r="B7" s="57">
        <v>322</v>
      </c>
      <c r="C7" s="51" t="s">
        <v>149</v>
      </c>
      <c r="D7" s="58"/>
      <c r="E7" s="436">
        <v>1</v>
      </c>
      <c r="F7" s="1101">
        <v>2</v>
      </c>
      <c r="G7" s="1101">
        <v>1</v>
      </c>
      <c r="H7" s="1101">
        <v>2</v>
      </c>
      <c r="I7" s="1101">
        <v>2</v>
      </c>
      <c r="J7" s="1101">
        <v>2</v>
      </c>
      <c r="K7" s="1101">
        <v>2</v>
      </c>
      <c r="L7" s="1251">
        <f>SUM(E7:K7)</f>
        <v>12</v>
      </c>
      <c r="M7" s="436">
        <v>1</v>
      </c>
      <c r="N7" s="1101">
        <v>2</v>
      </c>
      <c r="O7" s="1101">
        <v>1</v>
      </c>
      <c r="P7" s="1101">
        <v>2</v>
      </c>
      <c r="Q7" s="1101">
        <v>2</v>
      </c>
      <c r="R7" s="1101">
        <v>2</v>
      </c>
      <c r="S7" s="1101">
        <v>2</v>
      </c>
      <c r="T7" s="961">
        <f>SUM(M7:S7)</f>
        <v>12</v>
      </c>
      <c r="U7" s="428"/>
      <c r="V7" s="428"/>
      <c r="W7" s="428"/>
      <c r="X7" s="428"/>
      <c r="Y7" s="428"/>
      <c r="Z7" s="428"/>
      <c r="AA7" s="428"/>
      <c r="AB7" s="970">
        <f>SUM(U7:AA7)</f>
        <v>0</v>
      </c>
      <c r="AC7" s="123">
        <v>4</v>
      </c>
      <c r="AD7" s="123">
        <v>3</v>
      </c>
      <c r="AE7" s="123">
        <v>5</v>
      </c>
      <c r="AF7" s="123">
        <v>3</v>
      </c>
      <c r="AG7" s="123">
        <v>3</v>
      </c>
      <c r="AH7" s="123">
        <v>3</v>
      </c>
      <c r="AI7" s="710">
        <f t="shared" si="0"/>
        <v>21</v>
      </c>
      <c r="AJ7" s="1197">
        <v>4</v>
      </c>
      <c r="AK7" s="172">
        <v>3</v>
      </c>
      <c r="AL7" s="172">
        <v>5</v>
      </c>
      <c r="AM7" s="172">
        <v>3</v>
      </c>
      <c r="AN7" s="172">
        <v>3</v>
      </c>
      <c r="AO7" s="172">
        <v>3</v>
      </c>
      <c r="AP7" s="710">
        <f t="shared" si="1"/>
        <v>21</v>
      </c>
      <c r="AQ7" s="1352">
        <v>1</v>
      </c>
      <c r="AR7" s="1352">
        <v>2</v>
      </c>
      <c r="AS7" s="1352">
        <v>2</v>
      </c>
      <c r="AT7" s="1352">
        <v>1</v>
      </c>
      <c r="AU7" s="710">
        <f>SUM(AQ7:AT7)</f>
        <v>6</v>
      </c>
      <c r="AV7" s="1258"/>
      <c r="AW7" s="1259">
        <v>1</v>
      </c>
      <c r="AX7" s="1259">
        <v>1</v>
      </c>
      <c r="AY7" s="1259">
        <v>1</v>
      </c>
      <c r="AZ7" s="1259">
        <v>1</v>
      </c>
      <c r="BA7" s="1259">
        <v>1</v>
      </c>
      <c r="BB7" s="1347">
        <f>SUM(AV7:BA7)</f>
        <v>5</v>
      </c>
      <c r="BC7" s="428">
        <v>3</v>
      </c>
      <c r="BD7" s="428">
        <v>3</v>
      </c>
      <c r="BE7" s="428">
        <v>4</v>
      </c>
      <c r="BF7" s="428">
        <v>4</v>
      </c>
      <c r="BG7" s="428">
        <v>2</v>
      </c>
      <c r="BH7" s="428">
        <v>1</v>
      </c>
      <c r="BI7" s="428">
        <v>1</v>
      </c>
      <c r="BJ7" s="732">
        <f>SUM(BC7:BI7)</f>
        <v>18</v>
      </c>
      <c r="BK7" s="1019">
        <v>3</v>
      </c>
      <c r="BL7" s="425">
        <v>3</v>
      </c>
      <c r="BM7" s="425">
        <v>4</v>
      </c>
      <c r="BN7" s="425">
        <v>4</v>
      </c>
      <c r="BO7" s="425">
        <v>2</v>
      </c>
      <c r="BP7" s="425">
        <v>1</v>
      </c>
      <c r="BQ7" s="425">
        <v>1</v>
      </c>
      <c r="BR7" s="1199">
        <f>SUM(BK7:BQ7)</f>
        <v>18</v>
      </c>
      <c r="BS7" s="123">
        <v>3</v>
      </c>
      <c r="BT7" s="123">
        <v>2</v>
      </c>
      <c r="BU7" s="123">
        <v>2</v>
      </c>
      <c r="BV7" s="123">
        <v>3</v>
      </c>
      <c r="BW7" s="123">
        <v>2</v>
      </c>
      <c r="BX7" s="123">
        <v>3</v>
      </c>
      <c r="BY7" s="782">
        <f t="shared" si="2"/>
        <v>15</v>
      </c>
      <c r="BZ7" s="123">
        <v>3</v>
      </c>
      <c r="CA7" s="1197">
        <v>2</v>
      </c>
      <c r="CB7" s="1197">
        <v>2</v>
      </c>
      <c r="CC7" s="1197">
        <v>3</v>
      </c>
      <c r="CD7" s="1197">
        <v>2</v>
      </c>
      <c r="CE7" s="1197">
        <v>3</v>
      </c>
      <c r="CF7" s="782">
        <f t="shared" si="3"/>
        <v>15</v>
      </c>
      <c r="CG7" s="100">
        <f>SUM(L7,T7,AI7,AP7,AU7,BY7,CF7,BB7,BJ7, BR7,AB7)</f>
        <v>143</v>
      </c>
      <c r="CH7" s="1011">
        <v>1</v>
      </c>
    </row>
    <row r="8" spans="1:86" ht="21" customHeight="1" x14ac:dyDescent="0.35">
      <c r="A8" s="51" t="s">
        <v>402</v>
      </c>
      <c r="B8" s="57">
        <v>356</v>
      </c>
      <c r="C8" s="51" t="s">
        <v>662</v>
      </c>
      <c r="D8" s="58"/>
      <c r="E8" s="428"/>
      <c r="F8" s="428"/>
      <c r="G8" s="428"/>
      <c r="H8" s="428"/>
      <c r="I8" s="428"/>
      <c r="J8" s="428"/>
      <c r="K8" s="428"/>
      <c r="L8" s="623">
        <f>SUM(E8:K8)</f>
        <v>0</v>
      </c>
      <c r="M8" s="1019"/>
      <c r="N8" s="425"/>
      <c r="O8" s="425"/>
      <c r="P8" s="425"/>
      <c r="Q8" s="425"/>
      <c r="R8" s="425"/>
      <c r="S8" s="425"/>
      <c r="T8" s="961"/>
      <c r="U8" s="428"/>
      <c r="V8" s="428"/>
      <c r="W8" s="428"/>
      <c r="X8" s="428"/>
      <c r="Y8" s="428"/>
      <c r="Z8" s="428"/>
      <c r="AA8" s="428"/>
      <c r="AB8" s="970">
        <f>SUM(U8:AA8)</f>
        <v>0</v>
      </c>
      <c r="AC8" s="123"/>
      <c r="AD8" s="123"/>
      <c r="AE8" s="123"/>
      <c r="AF8" s="123"/>
      <c r="AG8" s="123"/>
      <c r="AH8" s="123"/>
      <c r="AI8" s="710">
        <f t="shared" si="0"/>
        <v>0</v>
      </c>
      <c r="AJ8" s="1197"/>
      <c r="AK8" s="172"/>
      <c r="AL8" s="172"/>
      <c r="AM8" s="172"/>
      <c r="AN8" s="172"/>
      <c r="AO8" s="172"/>
      <c r="AP8" s="710">
        <f t="shared" si="1"/>
        <v>0</v>
      </c>
      <c r="AQ8" s="1352"/>
      <c r="AR8" s="1352"/>
      <c r="AS8" s="1352"/>
      <c r="AT8" s="1352"/>
      <c r="AU8" s="710">
        <f>SUM(AQ8:AT8)</f>
        <v>0</v>
      </c>
      <c r="AV8" s="1258"/>
      <c r="AW8" s="1259"/>
      <c r="AX8" s="1259"/>
      <c r="AY8" s="1259"/>
      <c r="AZ8" s="1259"/>
      <c r="BA8" s="1259"/>
      <c r="BB8" s="1347">
        <v>0</v>
      </c>
      <c r="BC8" s="428"/>
      <c r="BD8" s="428"/>
      <c r="BE8" s="428"/>
      <c r="BF8" s="428"/>
      <c r="BG8" s="428"/>
      <c r="BH8" s="428"/>
      <c r="BI8" s="428"/>
      <c r="BJ8" s="732"/>
      <c r="BK8" s="1019"/>
      <c r="BL8" s="425"/>
      <c r="BM8" s="425"/>
      <c r="BN8" s="425"/>
      <c r="BO8" s="425"/>
      <c r="BP8" s="425"/>
      <c r="BQ8" s="425"/>
      <c r="BR8" s="1199"/>
      <c r="BS8" s="123"/>
      <c r="BT8" s="123"/>
      <c r="BU8" s="123"/>
      <c r="BV8" s="123"/>
      <c r="BW8" s="123"/>
      <c r="BX8" s="123"/>
      <c r="BY8" s="782">
        <f t="shared" si="2"/>
        <v>0</v>
      </c>
      <c r="BZ8" s="123"/>
      <c r="CA8" s="1197"/>
      <c r="CB8" s="1197"/>
      <c r="CC8" s="1197"/>
      <c r="CD8" s="1197"/>
      <c r="CE8" s="1197"/>
      <c r="CF8" s="782">
        <f t="shared" si="3"/>
        <v>0</v>
      </c>
      <c r="CG8" s="100">
        <f t="shared" ref="CG8:CG15" si="5">SUM(L8,T8,AI8,AP8,AU8,BY8,CF8,BB8,BJ8, BR8,AB8)</f>
        <v>0</v>
      </c>
      <c r="CH8" s="1004"/>
    </row>
    <row r="9" spans="1:86" ht="21" customHeight="1" x14ac:dyDescent="0.35">
      <c r="A9" s="51" t="s">
        <v>409</v>
      </c>
      <c r="B9" s="147"/>
      <c r="C9" s="91" t="s">
        <v>37</v>
      </c>
      <c r="D9" s="96"/>
      <c r="E9" s="1252"/>
      <c r="F9" s="1252"/>
      <c r="G9" s="1252"/>
      <c r="H9" s="1252"/>
      <c r="I9" s="1252"/>
      <c r="J9" s="1252"/>
      <c r="K9" s="1252"/>
      <c r="L9" s="1253"/>
      <c r="M9" s="426"/>
      <c r="N9" s="426"/>
      <c r="O9" s="426"/>
      <c r="P9" s="426"/>
      <c r="Q9" s="426"/>
      <c r="R9" s="426"/>
      <c r="S9" s="426"/>
      <c r="T9" s="1254"/>
      <c r="U9" s="428"/>
      <c r="V9" s="428"/>
      <c r="W9" s="428"/>
      <c r="X9" s="428"/>
      <c r="Y9" s="428"/>
      <c r="Z9" s="428"/>
      <c r="AA9" s="428"/>
      <c r="AB9" s="970"/>
      <c r="AC9" s="123">
        <v>3</v>
      </c>
      <c r="AD9" s="123">
        <v>1</v>
      </c>
      <c r="AE9" s="123">
        <v>3</v>
      </c>
      <c r="AF9" s="1100"/>
      <c r="AG9" s="123">
        <v>1</v>
      </c>
      <c r="AH9" s="123"/>
      <c r="AI9" s="710">
        <f t="shared" si="0"/>
        <v>8</v>
      </c>
      <c r="AJ9" s="1197">
        <v>3</v>
      </c>
      <c r="AK9" s="172">
        <v>1</v>
      </c>
      <c r="AL9" s="172">
        <v>3</v>
      </c>
      <c r="AM9" s="172"/>
      <c r="AN9" s="172">
        <v>1</v>
      </c>
      <c r="AO9" s="172"/>
      <c r="AP9" s="710">
        <f t="shared" si="1"/>
        <v>8</v>
      </c>
      <c r="AQ9" s="1353"/>
      <c r="AR9" s="1353"/>
      <c r="AS9" s="1353"/>
      <c r="AT9" s="1353"/>
      <c r="AU9" s="1207"/>
      <c r="AV9" s="1348"/>
      <c r="AW9" s="1349"/>
      <c r="AX9" s="1349"/>
      <c r="AY9" s="1349"/>
      <c r="AZ9" s="1349"/>
      <c r="BA9" s="1349"/>
      <c r="BB9" s="1350"/>
      <c r="BC9" s="428">
        <v>2</v>
      </c>
      <c r="BD9" s="428"/>
      <c r="BE9" s="428">
        <v>2</v>
      </c>
      <c r="BF9" s="428">
        <v>2</v>
      </c>
      <c r="BG9" s="428">
        <v>3</v>
      </c>
      <c r="BH9" s="428"/>
      <c r="BI9" s="428"/>
      <c r="BJ9" s="732">
        <f>SUM(BC9:BI9)</f>
        <v>9</v>
      </c>
      <c r="BK9" s="1019">
        <v>2</v>
      </c>
      <c r="BL9" s="425"/>
      <c r="BM9" s="425">
        <v>2</v>
      </c>
      <c r="BN9" s="425">
        <v>2</v>
      </c>
      <c r="BO9" s="425">
        <v>3</v>
      </c>
      <c r="BP9" s="425"/>
      <c r="BQ9" s="425"/>
      <c r="BR9" s="1199">
        <f>SUM(BK9:BQ9)</f>
        <v>9</v>
      </c>
      <c r="BS9" s="123">
        <v>2</v>
      </c>
      <c r="BT9" s="123"/>
      <c r="BU9" s="123">
        <v>1</v>
      </c>
      <c r="BV9" s="123">
        <v>2</v>
      </c>
      <c r="BW9" s="123"/>
      <c r="BX9" s="123">
        <v>2</v>
      </c>
      <c r="BY9" s="782">
        <f>SUM(BS9:BX9)</f>
        <v>7</v>
      </c>
      <c r="BZ9" s="123">
        <v>2</v>
      </c>
      <c r="CA9" s="123"/>
      <c r="CB9" s="123">
        <v>1</v>
      </c>
      <c r="CC9" s="123">
        <v>2</v>
      </c>
      <c r="CD9" s="123"/>
      <c r="CE9" s="123">
        <v>2</v>
      </c>
      <c r="CF9" s="782">
        <f>SUM(BZ9:CE9)</f>
        <v>7</v>
      </c>
      <c r="CG9" s="100">
        <f t="shared" si="5"/>
        <v>48</v>
      </c>
      <c r="CH9" s="1011">
        <v>3</v>
      </c>
    </row>
    <row r="10" spans="1:86" ht="21" customHeight="1" x14ac:dyDescent="0.35">
      <c r="A10" s="51" t="s">
        <v>655</v>
      </c>
      <c r="B10" s="147">
        <v>385</v>
      </c>
      <c r="C10" s="91" t="s">
        <v>286</v>
      </c>
      <c r="D10" s="96"/>
      <c r="E10" s="1252"/>
      <c r="F10" s="1252"/>
      <c r="G10" s="1252"/>
      <c r="H10" s="1252"/>
      <c r="I10" s="1252"/>
      <c r="J10" s="1252"/>
      <c r="K10" s="1252"/>
      <c r="L10" s="1253"/>
      <c r="M10" s="426"/>
      <c r="N10" s="426"/>
      <c r="O10" s="426"/>
      <c r="P10" s="426"/>
      <c r="Q10" s="426"/>
      <c r="R10" s="426"/>
      <c r="S10" s="426"/>
      <c r="T10" s="1254"/>
      <c r="U10" s="428"/>
      <c r="V10" s="428"/>
      <c r="W10" s="428"/>
      <c r="X10" s="428"/>
      <c r="Y10" s="428"/>
      <c r="Z10" s="428"/>
      <c r="AA10" s="428"/>
      <c r="AB10" s="970"/>
      <c r="AC10" s="123">
        <v>2</v>
      </c>
      <c r="AD10" s="123"/>
      <c r="AE10" s="123">
        <v>2</v>
      </c>
      <c r="AF10" s="1100">
        <v>1</v>
      </c>
      <c r="AG10" s="123"/>
      <c r="AH10" s="123"/>
      <c r="AI10" s="710">
        <f t="shared" si="0"/>
        <v>5</v>
      </c>
      <c r="AJ10" s="1197">
        <v>2</v>
      </c>
      <c r="AK10" s="172"/>
      <c r="AL10" s="172">
        <v>2</v>
      </c>
      <c r="AM10" s="172">
        <v>1</v>
      </c>
      <c r="AN10" s="172"/>
      <c r="AO10" s="172"/>
      <c r="AP10" s="710">
        <f t="shared" si="1"/>
        <v>5</v>
      </c>
      <c r="AQ10" s="1353"/>
      <c r="AR10" s="1353"/>
      <c r="AS10" s="1353"/>
      <c r="AT10" s="1353"/>
      <c r="AU10" s="1207"/>
      <c r="AV10" s="1348"/>
      <c r="AW10" s="1349"/>
      <c r="AX10" s="1349"/>
      <c r="AY10" s="1349"/>
      <c r="AZ10" s="1349"/>
      <c r="BA10" s="1349"/>
      <c r="BB10" s="1350"/>
      <c r="BC10" s="428"/>
      <c r="BD10" s="428"/>
      <c r="BE10" s="428"/>
      <c r="BF10" s="428"/>
      <c r="BG10" s="428"/>
      <c r="BH10" s="428"/>
      <c r="BI10" s="428"/>
      <c r="BJ10" s="732"/>
      <c r="BK10" s="1019"/>
      <c r="BL10" s="425"/>
      <c r="BM10" s="425"/>
      <c r="BN10" s="425"/>
      <c r="BO10" s="425"/>
      <c r="BP10" s="425"/>
      <c r="BQ10" s="425"/>
      <c r="BR10" s="1199"/>
      <c r="BS10" s="123">
        <v>1</v>
      </c>
      <c r="BT10" s="123">
        <v>1</v>
      </c>
      <c r="BU10" s="123"/>
      <c r="BV10" s="123">
        <v>1</v>
      </c>
      <c r="BW10" s="123">
        <v>1</v>
      </c>
      <c r="BX10" s="123">
        <v>1</v>
      </c>
      <c r="BY10" s="782">
        <f>SUM(BS10:BX10)</f>
        <v>5</v>
      </c>
      <c r="BZ10" s="123">
        <v>1</v>
      </c>
      <c r="CA10" s="123">
        <v>1</v>
      </c>
      <c r="CB10" s="123"/>
      <c r="CC10" s="123">
        <v>1</v>
      </c>
      <c r="CD10" s="123">
        <v>1</v>
      </c>
      <c r="CE10" s="123">
        <v>1</v>
      </c>
      <c r="CF10" s="782">
        <f>SUM(BZ10:CE10)</f>
        <v>5</v>
      </c>
      <c r="CG10" s="100">
        <f t="shared" si="5"/>
        <v>20</v>
      </c>
      <c r="CH10" s="1011">
        <v>5</v>
      </c>
    </row>
    <row r="11" spans="1:86" ht="21" customHeight="1" x14ac:dyDescent="0.35">
      <c r="A11" s="51" t="s">
        <v>632</v>
      </c>
      <c r="B11" s="96">
        <v>384</v>
      </c>
      <c r="C11" s="91" t="s">
        <v>471</v>
      </c>
      <c r="D11" s="96"/>
      <c r="E11" s="428"/>
      <c r="F11" s="428"/>
      <c r="G11" s="428"/>
      <c r="H11" s="428"/>
      <c r="I11" s="428"/>
      <c r="J11" s="428"/>
      <c r="K11" s="428"/>
      <c r="L11" s="623"/>
      <c r="M11" s="1019"/>
      <c r="N11" s="425"/>
      <c r="O11" s="425"/>
      <c r="P11" s="425"/>
      <c r="Q11" s="425"/>
      <c r="R11" s="425"/>
      <c r="S11" s="425"/>
      <c r="T11" s="961"/>
      <c r="U11" s="428"/>
      <c r="V11" s="428"/>
      <c r="W11" s="428"/>
      <c r="X11" s="428"/>
      <c r="Y11" s="428"/>
      <c r="Z11" s="428"/>
      <c r="AA11" s="428"/>
      <c r="AB11" s="970"/>
      <c r="AC11" s="123"/>
      <c r="AD11" s="123"/>
      <c r="AE11" s="123"/>
      <c r="AF11" s="123"/>
      <c r="AG11" s="123"/>
      <c r="AH11" s="123"/>
      <c r="AI11" s="710"/>
      <c r="AJ11" s="1197"/>
      <c r="AK11" s="172"/>
      <c r="AL11" s="172"/>
      <c r="AM11" s="172"/>
      <c r="AN11" s="172"/>
      <c r="AO11" s="172"/>
      <c r="AP11" s="710"/>
      <c r="AQ11" s="1352"/>
      <c r="AR11" s="1352"/>
      <c r="AS11" s="1352"/>
      <c r="AT11" s="1352"/>
      <c r="AU11" s="710"/>
      <c r="AV11" s="1258"/>
      <c r="AW11" s="1259"/>
      <c r="AX11" s="1259"/>
      <c r="AY11" s="1259"/>
      <c r="AZ11" s="1259"/>
      <c r="BA11" s="1259"/>
      <c r="BB11" s="1347"/>
      <c r="BC11" s="428">
        <v>2</v>
      </c>
      <c r="BD11" s="428">
        <v>4</v>
      </c>
      <c r="BE11" s="428">
        <v>3</v>
      </c>
      <c r="BF11" s="428">
        <v>3</v>
      </c>
      <c r="BG11" s="428">
        <v>5</v>
      </c>
      <c r="BH11" s="428">
        <v>1</v>
      </c>
      <c r="BI11" s="428"/>
      <c r="BJ11" s="732">
        <f>SUM(BC11:BI11)</f>
        <v>18</v>
      </c>
      <c r="BK11" s="1019">
        <v>2</v>
      </c>
      <c r="BL11" s="425">
        <v>4</v>
      </c>
      <c r="BM11" s="425">
        <v>3</v>
      </c>
      <c r="BN11" s="425">
        <v>3</v>
      </c>
      <c r="BO11" s="425">
        <v>5</v>
      </c>
      <c r="BP11" s="425">
        <v>1</v>
      </c>
      <c r="BQ11" s="425"/>
      <c r="BR11" s="1199">
        <f>SUM(BK11:BQ11)</f>
        <v>18</v>
      </c>
      <c r="BS11" s="123"/>
      <c r="BT11" s="123"/>
      <c r="BU11" s="123"/>
      <c r="BV11" s="123"/>
      <c r="BW11" s="123"/>
      <c r="BX11" s="123"/>
      <c r="BY11" s="782"/>
      <c r="BZ11" s="123"/>
      <c r="CA11" s="123"/>
      <c r="CB11" s="123"/>
      <c r="CC11" s="123"/>
      <c r="CD11" s="123"/>
      <c r="CE11" s="123"/>
      <c r="CF11" s="782"/>
      <c r="CG11" s="100">
        <f t="shared" si="5"/>
        <v>36</v>
      </c>
      <c r="CH11" s="1004">
        <v>4</v>
      </c>
    </row>
    <row r="12" spans="1:86" ht="21" customHeight="1" x14ac:dyDescent="0.35">
      <c r="A12" s="51" t="s">
        <v>245</v>
      </c>
      <c r="B12" s="96">
        <v>290</v>
      </c>
      <c r="C12" s="51" t="s">
        <v>37</v>
      </c>
      <c r="D12" s="96"/>
      <c r="E12" s="428"/>
      <c r="F12" s="428"/>
      <c r="G12" s="428"/>
      <c r="H12" s="428"/>
      <c r="I12" s="428"/>
      <c r="J12" s="428"/>
      <c r="K12" s="428"/>
      <c r="L12" s="623"/>
      <c r="M12" s="1019"/>
      <c r="N12" s="425"/>
      <c r="O12" s="425"/>
      <c r="P12" s="425"/>
      <c r="Q12" s="425"/>
      <c r="R12" s="425"/>
      <c r="S12" s="425"/>
      <c r="T12" s="961"/>
      <c r="U12" s="428"/>
      <c r="V12" s="428"/>
      <c r="W12" s="428"/>
      <c r="X12" s="428"/>
      <c r="Y12" s="428"/>
      <c r="Z12" s="428"/>
      <c r="AA12" s="428"/>
      <c r="AB12" s="970"/>
      <c r="AC12" s="123"/>
      <c r="AD12" s="123"/>
      <c r="AE12" s="123"/>
      <c r="AF12" s="123"/>
      <c r="AG12" s="123"/>
      <c r="AH12" s="123"/>
      <c r="AI12" s="710"/>
      <c r="AJ12" s="123"/>
      <c r="AK12" s="123"/>
      <c r="AL12" s="123"/>
      <c r="AM12" s="123"/>
      <c r="AN12" s="123"/>
      <c r="AO12" s="123"/>
      <c r="AP12" s="710"/>
      <c r="AQ12" s="1352"/>
      <c r="AR12" s="1352"/>
      <c r="AS12" s="1352"/>
      <c r="AT12" s="1352"/>
      <c r="AU12" s="710"/>
      <c r="AV12" s="1258"/>
      <c r="AW12" s="1259"/>
      <c r="AX12" s="1259"/>
      <c r="AY12" s="1259"/>
      <c r="AZ12" s="1259"/>
      <c r="BA12" s="1259"/>
      <c r="BB12" s="1347"/>
      <c r="BC12" s="428"/>
      <c r="BD12" s="428"/>
      <c r="BE12" s="428"/>
      <c r="BF12" s="428"/>
      <c r="BG12" s="428"/>
      <c r="BH12" s="428"/>
      <c r="BI12" s="428"/>
      <c r="BJ12" s="732"/>
      <c r="BK12" s="1019"/>
      <c r="BL12" s="425"/>
      <c r="BM12" s="425"/>
      <c r="BN12" s="425"/>
      <c r="BO12" s="425"/>
      <c r="BP12" s="425"/>
      <c r="BQ12" s="425"/>
      <c r="BR12" s="1199"/>
      <c r="BS12" s="123"/>
      <c r="BT12" s="123"/>
      <c r="BU12" s="123"/>
      <c r="BV12" s="123"/>
      <c r="BW12" s="123"/>
      <c r="BX12" s="123"/>
      <c r="BY12" s="782"/>
      <c r="BZ12" s="123"/>
      <c r="CA12" s="123"/>
      <c r="CB12" s="123"/>
      <c r="CC12" s="123"/>
      <c r="CD12" s="123"/>
      <c r="CE12" s="123"/>
      <c r="CF12" s="782"/>
      <c r="CG12" s="100">
        <f t="shared" si="5"/>
        <v>0</v>
      </c>
      <c r="CH12" s="1004"/>
    </row>
    <row r="13" spans="1:86" ht="21" customHeight="1" x14ac:dyDescent="0.35">
      <c r="A13" s="51" t="s">
        <v>265</v>
      </c>
      <c r="B13" s="147">
        <v>336</v>
      </c>
      <c r="C13" s="51" t="s">
        <v>507</v>
      </c>
      <c r="D13" s="58"/>
      <c r="E13" s="429"/>
      <c r="F13" s="429"/>
      <c r="G13" s="429"/>
      <c r="H13" s="429"/>
      <c r="I13" s="429"/>
      <c r="J13" s="429"/>
      <c r="K13" s="429"/>
      <c r="L13" s="1255"/>
      <c r="M13" s="1205"/>
      <c r="N13" s="426"/>
      <c r="O13" s="426"/>
      <c r="P13" s="426"/>
      <c r="Q13" s="426"/>
      <c r="R13" s="426"/>
      <c r="S13" s="426"/>
      <c r="T13" s="1254"/>
      <c r="U13" s="428"/>
      <c r="V13" s="428"/>
      <c r="W13" s="428"/>
      <c r="X13" s="428"/>
      <c r="Y13" s="428"/>
      <c r="Z13" s="428"/>
      <c r="AA13" s="428"/>
      <c r="AB13" s="970">
        <f>SUM(U13:AA13)</f>
        <v>0</v>
      </c>
      <c r="AC13" s="123"/>
      <c r="AD13" s="123"/>
      <c r="AE13" s="123"/>
      <c r="AF13" s="123"/>
      <c r="AG13" s="123"/>
      <c r="AH13" s="123"/>
      <c r="AI13" s="710">
        <f>SUM(AC13:AH13)</f>
        <v>0</v>
      </c>
      <c r="AJ13" s="123"/>
      <c r="AK13" s="123"/>
      <c r="AL13" s="123"/>
      <c r="AM13" s="123"/>
      <c r="AN13" s="123"/>
      <c r="AO13" s="123"/>
      <c r="AP13" s="710">
        <f>SUM(AJ13:AO13)</f>
        <v>0</v>
      </c>
      <c r="AQ13" s="1352"/>
      <c r="AR13" s="1352"/>
      <c r="AS13" s="1352"/>
      <c r="AT13" s="1352"/>
      <c r="AU13" s="710"/>
      <c r="AV13" s="1258"/>
      <c r="AW13" s="1259"/>
      <c r="AX13" s="1259"/>
      <c r="AY13" s="1259"/>
      <c r="AZ13" s="1259"/>
      <c r="BA13" s="1259"/>
      <c r="BB13" s="1347"/>
      <c r="BC13" s="429"/>
      <c r="BD13" s="429"/>
      <c r="BE13" s="429"/>
      <c r="BF13" s="429"/>
      <c r="BG13" s="429"/>
      <c r="BH13" s="429"/>
      <c r="BI13" s="429"/>
      <c r="BJ13" s="1199"/>
      <c r="BK13" s="1208"/>
      <c r="BL13" s="1208"/>
      <c r="BM13" s="1208"/>
      <c r="BN13" s="1208"/>
      <c r="BO13" s="1208"/>
      <c r="BP13" s="1208"/>
      <c r="BQ13" s="1208"/>
      <c r="BR13" s="1199"/>
      <c r="BS13" s="123"/>
      <c r="BT13" s="123"/>
      <c r="BU13" s="123"/>
      <c r="BV13" s="123"/>
      <c r="BW13" s="123"/>
      <c r="BX13" s="123"/>
      <c r="BY13" s="782">
        <f>SUM(BS13:BX13)</f>
        <v>0</v>
      </c>
      <c r="BZ13" s="123"/>
      <c r="CA13" s="123"/>
      <c r="CB13" s="123"/>
      <c r="CC13" s="123"/>
      <c r="CD13" s="123"/>
      <c r="CE13" s="123"/>
      <c r="CF13" s="782">
        <f>SUM(BZ13:CE13)</f>
        <v>0</v>
      </c>
      <c r="CG13" s="100">
        <f t="shared" si="5"/>
        <v>0</v>
      </c>
      <c r="CH13" s="1004"/>
    </row>
    <row r="14" spans="1:86" ht="21" customHeight="1" x14ac:dyDescent="0.35">
      <c r="A14" s="51" t="s">
        <v>606</v>
      </c>
      <c r="B14" s="147">
        <v>351</v>
      </c>
      <c r="C14" s="103" t="s">
        <v>399</v>
      </c>
      <c r="D14" s="183"/>
      <c r="E14" s="429"/>
      <c r="F14" s="429"/>
      <c r="G14" s="429"/>
      <c r="H14" s="429"/>
      <c r="I14" s="429"/>
      <c r="J14" s="429"/>
      <c r="K14" s="429"/>
      <c r="L14" s="1255"/>
      <c r="M14" s="1205"/>
      <c r="N14" s="426"/>
      <c r="O14" s="426"/>
      <c r="P14" s="426"/>
      <c r="Q14" s="426"/>
      <c r="R14" s="426"/>
      <c r="S14" s="426"/>
      <c r="T14" s="1254"/>
      <c r="U14" s="428"/>
      <c r="V14" s="428"/>
      <c r="W14" s="428"/>
      <c r="X14" s="428"/>
      <c r="Y14" s="428"/>
      <c r="Z14" s="428"/>
      <c r="AA14" s="428"/>
      <c r="AB14" s="970"/>
      <c r="AC14" s="123"/>
      <c r="AD14" s="123"/>
      <c r="AE14" s="123"/>
      <c r="AF14" s="123"/>
      <c r="AG14" s="123"/>
      <c r="AH14" s="123"/>
      <c r="AI14" s="710"/>
      <c r="AJ14" s="123"/>
      <c r="AK14" s="123"/>
      <c r="AL14" s="123"/>
      <c r="AM14" s="123"/>
      <c r="AN14" s="123"/>
      <c r="AO14" s="123"/>
      <c r="AP14" s="710"/>
      <c r="AQ14" s="1352"/>
      <c r="AR14" s="1352"/>
      <c r="AS14" s="1352"/>
      <c r="AT14" s="1352"/>
      <c r="AU14" s="710"/>
      <c r="AV14" s="1258"/>
      <c r="AW14" s="1259"/>
      <c r="AX14" s="1259"/>
      <c r="AY14" s="1259"/>
      <c r="AZ14" s="1259"/>
      <c r="BA14" s="1259"/>
      <c r="BB14" s="1347"/>
      <c r="BC14" s="429"/>
      <c r="BD14" s="429"/>
      <c r="BE14" s="429"/>
      <c r="BF14" s="429"/>
      <c r="BG14" s="429"/>
      <c r="BH14" s="429"/>
      <c r="BI14" s="429"/>
      <c r="BJ14" s="1199"/>
      <c r="BK14" s="1208"/>
      <c r="BL14" s="1208"/>
      <c r="BM14" s="1208"/>
      <c r="BN14" s="1208"/>
      <c r="BO14" s="1208"/>
      <c r="BP14" s="1208"/>
      <c r="BQ14" s="1208"/>
      <c r="BR14" s="1199"/>
      <c r="BS14" s="123"/>
      <c r="BT14" s="123"/>
      <c r="BU14" s="123"/>
      <c r="BV14" s="123"/>
      <c r="BW14" s="123"/>
      <c r="BX14" s="123"/>
      <c r="BY14" s="782">
        <f>SUM(BS14:BX14)</f>
        <v>0</v>
      </c>
      <c r="BZ14" s="123"/>
      <c r="CA14" s="123"/>
      <c r="CB14" s="123"/>
      <c r="CC14" s="123"/>
      <c r="CD14" s="123"/>
      <c r="CE14" s="123"/>
      <c r="CF14" s="782">
        <f>SUM(BZ14:CE14)</f>
        <v>0</v>
      </c>
      <c r="CG14" s="100">
        <f t="shared" si="5"/>
        <v>0</v>
      </c>
      <c r="CH14" s="823"/>
    </row>
    <row r="15" spans="1:86" ht="21" customHeight="1" x14ac:dyDescent="0.35">
      <c r="A15" s="51" t="s">
        <v>616</v>
      </c>
      <c r="B15" s="147">
        <v>334</v>
      </c>
      <c r="C15" s="103" t="s">
        <v>399</v>
      </c>
      <c r="D15" s="183"/>
      <c r="E15" s="429"/>
      <c r="F15" s="429"/>
      <c r="G15" s="429"/>
      <c r="H15" s="429"/>
      <c r="I15" s="429"/>
      <c r="J15" s="429"/>
      <c r="K15" s="429"/>
      <c r="L15" s="1255"/>
      <c r="M15" s="1205"/>
      <c r="N15" s="426"/>
      <c r="O15" s="426"/>
      <c r="P15" s="426"/>
      <c r="Q15" s="426"/>
      <c r="R15" s="426"/>
      <c r="S15" s="426"/>
      <c r="T15" s="1254"/>
      <c r="U15" s="428"/>
      <c r="V15" s="428"/>
      <c r="W15" s="428"/>
      <c r="X15" s="428"/>
      <c r="Y15" s="428"/>
      <c r="Z15" s="428"/>
      <c r="AA15" s="428"/>
      <c r="AB15" s="970"/>
      <c r="AC15" s="123"/>
      <c r="AD15" s="123"/>
      <c r="AE15" s="123"/>
      <c r="AF15" s="123"/>
      <c r="AG15" s="123"/>
      <c r="AH15" s="123"/>
      <c r="AI15" s="710"/>
      <c r="AJ15" s="123"/>
      <c r="AK15" s="123"/>
      <c r="AL15" s="123"/>
      <c r="AM15" s="123"/>
      <c r="AN15" s="123"/>
      <c r="AO15" s="123"/>
      <c r="AP15" s="710"/>
      <c r="AQ15" s="1352"/>
      <c r="AR15" s="1352"/>
      <c r="AS15" s="1352"/>
      <c r="AT15" s="1352"/>
      <c r="AU15" s="710"/>
      <c r="AV15" s="1258"/>
      <c r="AW15" s="1259"/>
      <c r="AX15" s="1259"/>
      <c r="AY15" s="1259"/>
      <c r="AZ15" s="1259"/>
      <c r="BA15" s="1259"/>
      <c r="BB15" s="1347"/>
      <c r="BC15" s="429"/>
      <c r="BD15" s="429"/>
      <c r="BE15" s="429"/>
      <c r="BF15" s="429"/>
      <c r="BG15" s="429"/>
      <c r="BH15" s="429"/>
      <c r="BI15" s="429"/>
      <c r="BJ15" s="1199"/>
      <c r="BK15" s="1208"/>
      <c r="BL15" s="1208"/>
      <c r="BM15" s="1208"/>
      <c r="BN15" s="1208"/>
      <c r="BO15" s="1208"/>
      <c r="BP15" s="1208"/>
      <c r="BQ15" s="1208"/>
      <c r="BR15" s="1199"/>
      <c r="BS15" s="123"/>
      <c r="BT15" s="123"/>
      <c r="BU15" s="123"/>
      <c r="BV15" s="123"/>
      <c r="BW15" s="123"/>
      <c r="BX15" s="123"/>
      <c r="BY15" s="782">
        <f>SUM(BS15:BX15)</f>
        <v>0</v>
      </c>
      <c r="BZ15" s="123"/>
      <c r="CA15" s="123"/>
      <c r="CB15" s="123"/>
      <c r="CC15" s="123"/>
      <c r="CD15" s="123"/>
      <c r="CE15" s="123"/>
      <c r="CF15" s="782">
        <f>SUM(BZ15:CE15)</f>
        <v>0</v>
      </c>
      <c r="CG15" s="100">
        <f t="shared" si="5"/>
        <v>0</v>
      </c>
      <c r="CH15" s="823"/>
    </row>
    <row r="16" spans="1:86" ht="21" customHeight="1" x14ac:dyDescent="0.35">
      <c r="A16" s="51" t="s">
        <v>268</v>
      </c>
      <c r="B16" s="57"/>
      <c r="C16" s="103" t="s">
        <v>488</v>
      </c>
      <c r="D16" s="183"/>
      <c r="E16" s="428"/>
      <c r="F16" s="428"/>
      <c r="G16" s="428"/>
      <c r="H16" s="428"/>
      <c r="I16" s="428"/>
      <c r="J16" s="428"/>
      <c r="K16" s="428"/>
      <c r="L16" s="623"/>
      <c r="M16" s="1019"/>
      <c r="N16" s="425"/>
      <c r="O16" s="425"/>
      <c r="P16" s="425"/>
      <c r="Q16" s="425"/>
      <c r="R16" s="425"/>
      <c r="S16" s="425"/>
      <c r="T16" s="961"/>
      <c r="U16" s="428"/>
      <c r="V16" s="428"/>
      <c r="W16" s="428"/>
      <c r="X16" s="428"/>
      <c r="Y16" s="428"/>
      <c r="Z16" s="428"/>
      <c r="AA16" s="428"/>
      <c r="AB16" s="970"/>
      <c r="AC16" s="123"/>
      <c r="AD16" s="123"/>
      <c r="AE16" s="123"/>
      <c r="AF16" s="123"/>
      <c r="AG16" s="123"/>
      <c r="AH16" s="123"/>
      <c r="AI16" s="710"/>
      <c r="AJ16" s="123"/>
      <c r="AK16" s="123"/>
      <c r="AL16" s="123"/>
      <c r="AM16" s="123"/>
      <c r="AN16" s="123"/>
      <c r="AO16" s="123"/>
      <c r="AP16" s="710"/>
      <c r="AQ16" s="1352"/>
      <c r="AR16" s="1352"/>
      <c r="AS16" s="1352"/>
      <c r="AT16" s="1352"/>
      <c r="AU16" s="710"/>
      <c r="AV16" s="1258"/>
      <c r="AW16" s="1259"/>
      <c r="AX16" s="1259"/>
      <c r="AY16" s="1259"/>
      <c r="AZ16" s="1259"/>
      <c r="BA16" s="1259"/>
      <c r="BB16" s="1347"/>
      <c r="BC16" s="428"/>
      <c r="BD16" s="428"/>
      <c r="BE16" s="428"/>
      <c r="BF16" s="428"/>
      <c r="BG16" s="428"/>
      <c r="BH16" s="428"/>
      <c r="BI16" s="428"/>
      <c r="BJ16" s="732"/>
      <c r="BK16" s="1208"/>
      <c r="BL16" s="1208"/>
      <c r="BM16" s="1208"/>
      <c r="BN16" s="1208"/>
      <c r="BO16" s="1208"/>
      <c r="BP16" s="1208"/>
      <c r="BQ16" s="1208"/>
      <c r="BR16" s="1199"/>
      <c r="BS16" s="123"/>
      <c r="BT16" s="123"/>
      <c r="BU16" s="123"/>
      <c r="BV16" s="123"/>
      <c r="BW16" s="123"/>
      <c r="BX16" s="123"/>
      <c r="BY16" s="782"/>
      <c r="BZ16" s="123"/>
      <c r="CA16" s="123"/>
      <c r="CB16" s="123"/>
      <c r="CC16" s="123"/>
      <c r="CD16" s="123"/>
      <c r="CE16" s="123"/>
      <c r="CF16" s="782"/>
      <c r="CG16" s="100"/>
      <c r="CH16" s="823"/>
    </row>
    <row r="17" spans="1:84" ht="21" customHeight="1" x14ac:dyDescent="0.3">
      <c r="AC17" s="50"/>
      <c r="AD17" s="50"/>
      <c r="AE17" s="50"/>
      <c r="AF17" s="50"/>
      <c r="AG17" s="50"/>
      <c r="AH17" s="50"/>
      <c r="AI17" s="524"/>
      <c r="AJ17" s="524"/>
      <c r="AK17" s="524"/>
      <c r="AL17" s="524"/>
      <c r="AM17" s="524"/>
      <c r="AN17" s="524"/>
      <c r="AO17" s="524"/>
      <c r="AP17" s="524"/>
      <c r="BS17" s="50"/>
      <c r="BT17" s="50"/>
      <c r="BU17" s="50"/>
      <c r="BV17" s="50"/>
      <c r="BW17" s="50"/>
      <c r="BX17" s="50"/>
      <c r="BY17" s="524"/>
      <c r="BZ17" s="524"/>
      <c r="CA17" s="524"/>
      <c r="CB17" s="524"/>
      <c r="CC17" s="524"/>
      <c r="CD17" s="524"/>
      <c r="CE17" s="524"/>
      <c r="CF17" s="524"/>
    </row>
    <row r="18" spans="1:84" ht="16.5" x14ac:dyDescent="0.3">
      <c r="A18" s="47" t="s">
        <v>314</v>
      </c>
      <c r="B18" s="47"/>
      <c r="AC18" s="50"/>
      <c r="AD18" s="50"/>
      <c r="AE18" s="50"/>
      <c r="AF18" s="50"/>
      <c r="AG18" s="50"/>
      <c r="AH18" s="50"/>
      <c r="AI18" s="524"/>
      <c r="AJ18" s="524"/>
      <c r="AK18" s="524"/>
      <c r="AL18" s="524"/>
      <c r="AM18" s="524"/>
      <c r="AN18" s="524"/>
      <c r="AO18" s="524"/>
      <c r="AP18" s="524"/>
      <c r="BS18" s="50"/>
      <c r="BT18" s="50"/>
      <c r="BU18" s="50"/>
      <c r="BV18" s="50"/>
      <c r="BW18" s="50"/>
      <c r="BX18" s="50"/>
      <c r="BY18" s="524"/>
      <c r="BZ18" s="524"/>
      <c r="CA18" s="524"/>
      <c r="CB18" s="524"/>
      <c r="CC18" s="524"/>
      <c r="CD18" s="524"/>
      <c r="CE18" s="524"/>
      <c r="CF18" s="524"/>
    </row>
    <row r="19" spans="1:84" x14ac:dyDescent="0.3">
      <c r="AC19" s="50"/>
      <c r="AD19" s="50"/>
      <c r="AE19" s="50"/>
      <c r="AF19" s="50"/>
      <c r="AG19" s="50"/>
      <c r="AH19" s="50"/>
      <c r="AI19" s="524"/>
      <c r="AJ19" s="524"/>
      <c r="AK19" s="524"/>
      <c r="AL19" s="524"/>
      <c r="AM19" s="524"/>
      <c r="AN19" s="524"/>
      <c r="AO19" s="524"/>
      <c r="AP19" s="524"/>
      <c r="BS19" s="50"/>
      <c r="BT19" s="50"/>
      <c r="BU19" s="50"/>
      <c r="BV19" s="50"/>
      <c r="BW19" s="50"/>
      <c r="BX19" s="50"/>
      <c r="BY19" s="524"/>
      <c r="BZ19" s="524"/>
      <c r="CA19" s="524"/>
      <c r="CB19" s="524"/>
      <c r="CC19" s="524"/>
      <c r="CD19" s="524"/>
      <c r="CE19" s="524"/>
      <c r="CF19" s="524"/>
    </row>
    <row r="20" spans="1:84" x14ac:dyDescent="0.3">
      <c r="AC20" s="50"/>
      <c r="AD20" s="50"/>
      <c r="AE20" s="50"/>
      <c r="AF20" s="50"/>
      <c r="AG20" s="50"/>
      <c r="AH20" s="50"/>
      <c r="AI20" s="524"/>
      <c r="AJ20" s="524"/>
      <c r="AK20" s="524"/>
      <c r="AL20" s="524"/>
      <c r="AM20" s="524"/>
      <c r="AN20" s="524"/>
      <c r="AO20" s="524"/>
      <c r="AP20" s="524"/>
      <c r="BS20" s="50"/>
      <c r="BT20" s="50"/>
      <c r="BU20" s="50"/>
      <c r="BV20" s="50"/>
      <c r="BW20" s="50"/>
      <c r="BX20" s="50"/>
      <c r="BY20" s="524"/>
      <c r="BZ20" s="524"/>
      <c r="CA20" s="524"/>
      <c r="CB20" s="524"/>
      <c r="CC20" s="524"/>
      <c r="CD20" s="524"/>
      <c r="CE20" s="524"/>
      <c r="CF20" s="524"/>
    </row>
    <row r="21" spans="1:84" x14ac:dyDescent="0.3">
      <c r="AC21" s="50"/>
      <c r="AD21" s="50"/>
      <c r="AE21" s="50"/>
      <c r="AF21" s="50"/>
      <c r="AG21" s="50"/>
      <c r="AH21" s="50"/>
      <c r="AI21" s="524"/>
      <c r="AJ21" s="524"/>
      <c r="AK21" s="524"/>
      <c r="AL21" s="524"/>
      <c r="AM21" s="524"/>
      <c r="AN21" s="524"/>
      <c r="AO21" s="524"/>
      <c r="AP21" s="524"/>
      <c r="BS21" s="50"/>
      <c r="BT21" s="50"/>
      <c r="BU21" s="50"/>
      <c r="BV21" s="50"/>
      <c r="BW21" s="50"/>
      <c r="BX21" s="50"/>
      <c r="BY21" s="524"/>
      <c r="BZ21" s="524"/>
      <c r="CA21" s="524"/>
      <c r="CB21" s="524"/>
      <c r="CC21" s="524"/>
      <c r="CD21" s="524"/>
      <c r="CE21" s="524"/>
      <c r="CF21" s="524"/>
    </row>
    <row r="22" spans="1:84" x14ac:dyDescent="0.3">
      <c r="AC22" s="50"/>
      <c r="AD22" s="50"/>
      <c r="AE22" s="50"/>
      <c r="AF22" s="50"/>
      <c r="AG22" s="50"/>
      <c r="AH22" s="50"/>
      <c r="AI22" s="524"/>
      <c r="AJ22" s="524"/>
      <c r="AK22" s="524"/>
      <c r="AL22" s="524"/>
      <c r="AM22" s="524"/>
      <c r="AN22" s="524"/>
      <c r="AO22" s="524"/>
      <c r="AP22" s="524"/>
      <c r="BS22" s="50"/>
      <c r="BT22" s="50"/>
      <c r="BU22" s="50"/>
      <c r="BV22" s="50"/>
      <c r="BW22" s="50"/>
      <c r="BX22" s="50"/>
      <c r="BY22" s="524"/>
      <c r="BZ22" s="524"/>
      <c r="CA22" s="524"/>
      <c r="CB22" s="524"/>
      <c r="CC22" s="524"/>
      <c r="CD22" s="524"/>
      <c r="CE22" s="524"/>
      <c r="CF22" s="524"/>
    </row>
    <row r="23" spans="1:84" x14ac:dyDescent="0.3">
      <c r="AC23" s="50"/>
      <c r="AD23" s="50"/>
      <c r="AE23" s="50"/>
      <c r="AF23" s="50"/>
      <c r="AG23" s="50"/>
      <c r="AH23" s="50"/>
      <c r="AI23" s="524"/>
      <c r="AJ23" s="524"/>
      <c r="AK23" s="524"/>
      <c r="AL23" s="524"/>
      <c r="AM23" s="524"/>
      <c r="AN23" s="524"/>
      <c r="AO23" s="524"/>
      <c r="AP23" s="524"/>
      <c r="BS23" s="50"/>
      <c r="BT23" s="50"/>
      <c r="BU23" s="50"/>
      <c r="BV23" s="50"/>
      <c r="BW23" s="50"/>
      <c r="BX23" s="50"/>
      <c r="BY23" s="524"/>
      <c r="BZ23" s="524"/>
      <c r="CA23" s="524"/>
      <c r="CB23" s="524"/>
      <c r="CC23" s="524"/>
      <c r="CD23" s="524"/>
      <c r="CE23" s="524"/>
      <c r="CF23" s="524"/>
    </row>
    <row r="24" spans="1:84" x14ac:dyDescent="0.3">
      <c r="AC24" s="50"/>
      <c r="AD24" s="50"/>
      <c r="AE24" s="50"/>
      <c r="AF24" s="50"/>
      <c r="AG24" s="50"/>
      <c r="AH24" s="50"/>
      <c r="AI24" s="524"/>
      <c r="AJ24" s="524"/>
      <c r="AK24" s="524"/>
      <c r="AL24" s="524"/>
      <c r="AM24" s="524"/>
      <c r="AN24" s="524"/>
      <c r="AO24" s="524"/>
      <c r="AP24" s="524"/>
      <c r="BS24" s="50"/>
      <c r="BT24" s="50"/>
      <c r="BU24" s="50"/>
      <c r="BV24" s="50"/>
      <c r="BW24" s="50"/>
      <c r="BX24" s="50"/>
      <c r="BY24" s="524"/>
      <c r="BZ24" s="524"/>
      <c r="CA24" s="524"/>
      <c r="CB24" s="524"/>
      <c r="CC24" s="524"/>
      <c r="CD24" s="524"/>
      <c r="CE24" s="524"/>
      <c r="CF24" s="524"/>
    </row>
    <row r="25" spans="1:84" x14ac:dyDescent="0.3">
      <c r="AC25" s="50"/>
      <c r="AD25" s="50"/>
      <c r="AE25" s="50"/>
      <c r="AF25" s="50"/>
      <c r="AG25" s="50"/>
      <c r="AH25" s="50"/>
      <c r="AI25" s="524"/>
      <c r="AJ25" s="524"/>
      <c r="AK25" s="524"/>
      <c r="AL25" s="524"/>
      <c r="AM25" s="524"/>
      <c r="AN25" s="524"/>
      <c r="AO25" s="524"/>
      <c r="AP25" s="524"/>
      <c r="BS25" s="50"/>
      <c r="BT25" s="50"/>
      <c r="BU25" s="50"/>
      <c r="BV25" s="50"/>
      <c r="BW25" s="50"/>
      <c r="BX25" s="50"/>
      <c r="BY25" s="524"/>
      <c r="BZ25" s="524"/>
      <c r="CA25" s="524"/>
      <c r="CB25" s="524"/>
      <c r="CC25" s="524"/>
      <c r="CD25" s="524"/>
      <c r="CE25" s="524"/>
      <c r="CF25" s="524"/>
    </row>
    <row r="26" spans="1:84" x14ac:dyDescent="0.3">
      <c r="AC26" s="50"/>
      <c r="AD26" s="50"/>
      <c r="AE26" s="50"/>
      <c r="AF26" s="50"/>
      <c r="AG26" s="50"/>
      <c r="AH26" s="50"/>
      <c r="AI26" s="524"/>
      <c r="AJ26" s="524"/>
      <c r="AK26" s="524"/>
      <c r="AL26" s="524"/>
      <c r="AM26" s="524"/>
      <c r="AN26" s="524"/>
      <c r="AO26" s="524"/>
      <c r="AP26" s="524"/>
      <c r="BS26" s="50"/>
      <c r="BT26" s="50"/>
      <c r="BU26" s="50"/>
      <c r="BV26" s="50"/>
      <c r="BW26" s="50"/>
      <c r="BX26" s="50"/>
      <c r="BY26" s="524"/>
      <c r="BZ26" s="524"/>
      <c r="CA26" s="524"/>
      <c r="CB26" s="524"/>
      <c r="CC26" s="524"/>
      <c r="CD26" s="524"/>
      <c r="CE26" s="524"/>
      <c r="CF26" s="524"/>
    </row>
    <row r="27" spans="1:84" x14ac:dyDescent="0.3">
      <c r="AC27" s="50"/>
      <c r="AD27" s="50"/>
      <c r="AE27" s="50"/>
      <c r="AF27" s="50"/>
      <c r="AG27" s="50"/>
      <c r="AH27" s="50"/>
      <c r="AI27" s="524"/>
      <c r="AJ27" s="524"/>
      <c r="AK27" s="524"/>
      <c r="AL27" s="524"/>
      <c r="AM27" s="524"/>
      <c r="AN27" s="524"/>
      <c r="AO27" s="524"/>
      <c r="AP27" s="524"/>
      <c r="BS27" s="50"/>
      <c r="BT27" s="50"/>
      <c r="BU27" s="50"/>
      <c r="BV27" s="50"/>
      <c r="BW27" s="50"/>
      <c r="BX27" s="50"/>
      <c r="BY27" s="524"/>
      <c r="BZ27" s="524"/>
      <c r="CA27" s="524"/>
      <c r="CB27" s="524"/>
      <c r="CC27" s="524"/>
      <c r="CD27" s="524"/>
      <c r="CE27" s="524"/>
      <c r="CF27" s="524"/>
    </row>
    <row r="28" spans="1:84" x14ac:dyDescent="0.3">
      <c r="AC28" s="50"/>
      <c r="AD28" s="50"/>
      <c r="AE28" s="50"/>
      <c r="AF28" s="50"/>
      <c r="AG28" s="50"/>
      <c r="AH28" s="50"/>
      <c r="AI28" s="524"/>
      <c r="AJ28" s="524"/>
      <c r="AK28" s="524"/>
      <c r="AL28" s="524"/>
      <c r="AM28" s="524"/>
      <c r="AN28" s="524"/>
      <c r="AO28" s="524"/>
      <c r="AP28" s="524"/>
      <c r="BS28" s="50"/>
      <c r="BT28" s="50"/>
      <c r="BU28" s="50"/>
      <c r="BV28" s="50"/>
      <c r="BW28" s="50"/>
      <c r="BX28" s="50"/>
      <c r="BY28" s="524"/>
      <c r="BZ28" s="524"/>
      <c r="CA28" s="524"/>
      <c r="CB28" s="524"/>
      <c r="CC28" s="524"/>
      <c r="CD28" s="524"/>
      <c r="CE28" s="524"/>
      <c r="CF28" s="524"/>
    </row>
    <row r="29" spans="1:84" x14ac:dyDescent="0.3">
      <c r="AC29" s="50"/>
      <c r="AD29" s="50"/>
      <c r="AE29" s="50"/>
      <c r="AF29" s="50"/>
      <c r="AG29" s="50"/>
      <c r="AH29" s="50"/>
      <c r="AI29" s="524"/>
      <c r="AJ29" s="524"/>
      <c r="AK29" s="524"/>
      <c r="AL29" s="524"/>
      <c r="AM29" s="524"/>
      <c r="AN29" s="524"/>
      <c r="AO29" s="524"/>
      <c r="AP29" s="524"/>
      <c r="BS29" s="50"/>
      <c r="BT29" s="50"/>
      <c r="BU29" s="50"/>
      <c r="BV29" s="50"/>
      <c r="BW29" s="50"/>
      <c r="BX29" s="50"/>
      <c r="BY29" s="524"/>
      <c r="BZ29" s="524"/>
      <c r="CA29" s="524"/>
      <c r="CB29" s="524"/>
      <c r="CC29" s="524"/>
      <c r="CD29" s="524"/>
      <c r="CE29" s="524"/>
      <c r="CF29" s="524"/>
    </row>
    <row r="30" spans="1:84" x14ac:dyDescent="0.3">
      <c r="AC30" s="50"/>
      <c r="AD30" s="50"/>
      <c r="AE30" s="50"/>
      <c r="AF30" s="50"/>
      <c r="AG30" s="50"/>
      <c r="AH30" s="50"/>
      <c r="AI30" s="524"/>
      <c r="AJ30" s="524"/>
      <c r="AK30" s="524"/>
      <c r="AL30" s="524"/>
      <c r="AM30" s="524"/>
      <c r="AN30" s="524"/>
      <c r="AO30" s="524"/>
      <c r="AP30" s="524"/>
      <c r="BS30" s="50"/>
      <c r="BT30" s="50"/>
      <c r="BU30" s="50"/>
      <c r="BV30" s="50"/>
      <c r="BW30" s="50"/>
      <c r="BX30" s="50"/>
      <c r="BY30" s="524"/>
      <c r="BZ30" s="524"/>
      <c r="CA30" s="524"/>
      <c r="CB30" s="524"/>
      <c r="CC30" s="524"/>
      <c r="CD30" s="524"/>
      <c r="CE30" s="524"/>
      <c r="CF30" s="524"/>
    </row>
    <row r="31" spans="1:84" x14ac:dyDescent="0.3">
      <c r="AC31" s="50"/>
      <c r="AD31" s="50"/>
      <c r="AE31" s="50"/>
      <c r="AF31" s="50"/>
      <c r="AG31" s="50"/>
      <c r="AH31" s="50"/>
      <c r="AI31" s="524"/>
      <c r="AJ31" s="524"/>
      <c r="AK31" s="524"/>
      <c r="AL31" s="524"/>
      <c r="AM31" s="524"/>
      <c r="AN31" s="524"/>
      <c r="AO31" s="524"/>
      <c r="AP31" s="524"/>
      <c r="BS31" s="50"/>
      <c r="BT31" s="50"/>
      <c r="BU31" s="50"/>
      <c r="BV31" s="50"/>
      <c r="BW31" s="50"/>
      <c r="BX31" s="50"/>
      <c r="BY31" s="524"/>
      <c r="BZ31" s="524"/>
      <c r="CA31" s="524"/>
      <c r="CB31" s="524"/>
      <c r="CC31" s="524"/>
      <c r="CD31" s="524"/>
      <c r="CE31" s="524"/>
      <c r="CF31" s="524"/>
    </row>
    <row r="32" spans="1:84" x14ac:dyDescent="0.3">
      <c r="AC32" s="50"/>
      <c r="AD32" s="50"/>
      <c r="AE32" s="50"/>
      <c r="AF32" s="50"/>
      <c r="AG32" s="50"/>
      <c r="AH32" s="50"/>
      <c r="AI32" s="524"/>
      <c r="AJ32" s="524"/>
      <c r="AK32" s="524"/>
      <c r="AL32" s="524"/>
      <c r="AM32" s="524"/>
      <c r="AN32" s="524"/>
      <c r="AO32" s="524"/>
      <c r="AP32" s="524"/>
      <c r="BS32" s="50"/>
      <c r="BT32" s="50"/>
      <c r="BU32" s="50"/>
      <c r="BV32" s="50"/>
      <c r="BW32" s="50"/>
      <c r="BX32" s="50"/>
      <c r="BY32" s="524"/>
      <c r="BZ32" s="524"/>
      <c r="CA32" s="524"/>
      <c r="CB32" s="524"/>
      <c r="CC32" s="524"/>
      <c r="CD32" s="524"/>
      <c r="CE32" s="524"/>
      <c r="CF32" s="524"/>
    </row>
    <row r="33" spans="29:84" x14ac:dyDescent="0.3">
      <c r="AC33" s="50"/>
      <c r="AD33" s="50"/>
      <c r="AE33" s="50"/>
      <c r="AF33" s="50"/>
      <c r="AG33" s="50"/>
      <c r="AH33" s="50"/>
      <c r="AI33" s="524"/>
      <c r="AJ33" s="524"/>
      <c r="AK33" s="524"/>
      <c r="AL33" s="524"/>
      <c r="AM33" s="524"/>
      <c r="AN33" s="524"/>
      <c r="AO33" s="524"/>
      <c r="AP33" s="524"/>
      <c r="BS33" s="50"/>
      <c r="BT33" s="50"/>
      <c r="BU33" s="50"/>
      <c r="BV33" s="50"/>
      <c r="BW33" s="50"/>
      <c r="BX33" s="50"/>
      <c r="BY33" s="524"/>
      <c r="BZ33" s="524"/>
      <c r="CA33" s="524"/>
      <c r="CB33" s="524"/>
      <c r="CC33" s="524"/>
      <c r="CD33" s="524"/>
      <c r="CE33" s="524"/>
      <c r="CF33" s="524"/>
    </row>
    <row r="34" spans="29:84" x14ac:dyDescent="0.3">
      <c r="AC34" s="50"/>
      <c r="AD34" s="50"/>
      <c r="AE34" s="50"/>
      <c r="AF34" s="50"/>
      <c r="AG34" s="50"/>
      <c r="AH34" s="50"/>
      <c r="AI34" s="524"/>
      <c r="AJ34" s="524"/>
      <c r="AK34" s="524"/>
      <c r="AL34" s="524"/>
      <c r="AM34" s="524"/>
      <c r="AN34" s="524"/>
      <c r="AO34" s="524"/>
      <c r="AP34" s="524"/>
      <c r="BS34" s="50"/>
      <c r="BT34" s="50"/>
      <c r="BU34" s="50"/>
      <c r="BV34" s="50"/>
      <c r="BW34" s="50"/>
      <c r="BX34" s="50"/>
      <c r="BY34" s="524"/>
      <c r="BZ34" s="524"/>
      <c r="CA34" s="524"/>
      <c r="CB34" s="524"/>
      <c r="CC34" s="524"/>
      <c r="CD34" s="524"/>
      <c r="CE34" s="524"/>
      <c r="CF34" s="524"/>
    </row>
    <row r="35" spans="29:84" x14ac:dyDescent="0.3">
      <c r="AC35" s="50"/>
      <c r="AD35" s="50"/>
      <c r="AE35" s="50"/>
      <c r="AF35" s="50"/>
      <c r="AG35" s="50"/>
      <c r="AH35" s="50"/>
      <c r="AI35" s="524"/>
      <c r="AJ35" s="524"/>
      <c r="AK35" s="524"/>
      <c r="AL35" s="524"/>
      <c r="AM35" s="524"/>
      <c r="AN35" s="524"/>
      <c r="AO35" s="524"/>
      <c r="AP35" s="524"/>
      <c r="BS35" s="50"/>
      <c r="BT35" s="50"/>
      <c r="BU35" s="50"/>
      <c r="BV35" s="50"/>
      <c r="BW35" s="50"/>
      <c r="BX35" s="50"/>
      <c r="BY35" s="524"/>
      <c r="BZ35" s="524"/>
      <c r="CA35" s="524"/>
      <c r="CB35" s="524"/>
      <c r="CC35" s="524"/>
      <c r="CD35" s="524"/>
      <c r="CE35" s="524"/>
      <c r="CF35" s="524"/>
    </row>
    <row r="36" spans="29:84" x14ac:dyDescent="0.3">
      <c r="AC36" s="50"/>
      <c r="AD36" s="50"/>
      <c r="AE36" s="50"/>
      <c r="AF36" s="50"/>
      <c r="AG36" s="50"/>
      <c r="AH36" s="50"/>
      <c r="AI36" s="524"/>
      <c r="AJ36" s="524"/>
      <c r="AK36" s="524"/>
      <c r="AL36" s="524"/>
      <c r="AM36" s="524"/>
      <c r="AN36" s="524"/>
      <c r="AO36" s="524"/>
      <c r="AP36" s="524"/>
      <c r="BS36" s="50"/>
      <c r="BT36" s="50"/>
      <c r="BU36" s="50"/>
      <c r="BV36" s="50"/>
      <c r="BW36" s="50"/>
      <c r="BX36" s="50"/>
      <c r="BY36" s="524"/>
      <c r="BZ36" s="524"/>
      <c r="CA36" s="524"/>
      <c r="CB36" s="524"/>
      <c r="CC36" s="524"/>
      <c r="CD36" s="524"/>
      <c r="CE36" s="524"/>
      <c r="CF36" s="524"/>
    </row>
    <row r="37" spans="29:84" x14ac:dyDescent="0.3">
      <c r="AC37" s="50"/>
      <c r="AD37" s="50"/>
      <c r="AE37" s="50"/>
      <c r="AF37" s="50"/>
      <c r="AG37" s="50"/>
      <c r="AH37" s="50"/>
      <c r="AI37" s="524"/>
      <c r="AJ37" s="524"/>
      <c r="AK37" s="524"/>
      <c r="AL37" s="524"/>
      <c r="AM37" s="524"/>
      <c r="AN37" s="524"/>
      <c r="AO37" s="524"/>
      <c r="AP37" s="524"/>
      <c r="BS37" s="50"/>
      <c r="BT37" s="50"/>
      <c r="BU37" s="50"/>
      <c r="BV37" s="50"/>
      <c r="BW37" s="50"/>
      <c r="BX37" s="50"/>
      <c r="BY37" s="524"/>
      <c r="BZ37" s="524"/>
      <c r="CA37" s="524"/>
      <c r="CB37" s="524"/>
      <c r="CC37" s="524"/>
      <c r="CD37" s="524"/>
      <c r="CE37" s="524"/>
      <c r="CF37" s="524"/>
    </row>
    <row r="38" spans="29:84" x14ac:dyDescent="0.3">
      <c r="AC38" s="50"/>
      <c r="AD38" s="50"/>
      <c r="AE38" s="50"/>
      <c r="AF38" s="50"/>
      <c r="AG38" s="50"/>
      <c r="AH38" s="50"/>
      <c r="AI38" s="524"/>
      <c r="AJ38" s="524"/>
      <c r="AK38" s="524"/>
      <c r="AL38" s="524"/>
      <c r="AM38" s="524"/>
      <c r="AN38" s="524"/>
      <c r="AO38" s="524"/>
      <c r="AP38" s="524"/>
      <c r="BS38" s="50"/>
      <c r="BT38" s="50"/>
      <c r="BU38" s="50"/>
      <c r="BV38" s="50"/>
      <c r="BW38" s="50"/>
      <c r="BX38" s="50"/>
      <c r="BY38" s="524"/>
      <c r="BZ38" s="524"/>
      <c r="CA38" s="524"/>
      <c r="CB38" s="524"/>
      <c r="CC38" s="524"/>
      <c r="CD38" s="524"/>
      <c r="CE38" s="524"/>
      <c r="CF38" s="524"/>
    </row>
    <row r="39" spans="29:84" x14ac:dyDescent="0.3">
      <c r="AC39" s="50"/>
      <c r="AD39" s="50"/>
      <c r="AE39" s="50"/>
      <c r="AF39" s="50"/>
      <c r="AG39" s="50"/>
      <c r="AH39" s="50"/>
      <c r="AI39" s="524"/>
      <c r="AJ39" s="524"/>
      <c r="AK39" s="524"/>
      <c r="AL39" s="524"/>
      <c r="AM39" s="524"/>
      <c r="AN39" s="524"/>
      <c r="AO39" s="524"/>
      <c r="AP39" s="524"/>
      <c r="BS39" s="50"/>
      <c r="BT39" s="50"/>
      <c r="BU39" s="50"/>
      <c r="BV39" s="50"/>
      <c r="BW39" s="50"/>
      <c r="BX39" s="50"/>
      <c r="BY39" s="524"/>
      <c r="BZ39" s="524"/>
      <c r="CA39" s="524"/>
      <c r="CB39" s="524"/>
      <c r="CC39" s="524"/>
      <c r="CD39" s="524"/>
      <c r="CE39" s="524"/>
      <c r="CF39" s="524"/>
    </row>
    <row r="40" spans="29:84" x14ac:dyDescent="0.3">
      <c r="AC40" s="50"/>
      <c r="AD40" s="50"/>
      <c r="AE40" s="50"/>
      <c r="AF40" s="50"/>
      <c r="AG40" s="50"/>
      <c r="AH40" s="50"/>
      <c r="AI40" s="524"/>
      <c r="AJ40" s="524"/>
      <c r="AK40" s="524"/>
      <c r="AL40" s="524"/>
      <c r="AM40" s="524"/>
      <c r="AN40" s="524"/>
      <c r="AO40" s="524"/>
      <c r="AP40" s="524"/>
      <c r="BS40" s="50"/>
      <c r="BT40" s="50"/>
      <c r="BU40" s="50"/>
      <c r="BV40" s="50"/>
      <c r="BW40" s="50"/>
      <c r="BX40" s="50"/>
      <c r="BY40" s="524"/>
      <c r="BZ40" s="524"/>
      <c r="CA40" s="524"/>
      <c r="CB40" s="524"/>
      <c r="CC40" s="524"/>
      <c r="CD40" s="524"/>
      <c r="CE40" s="524"/>
      <c r="CF40" s="524"/>
    </row>
    <row r="41" spans="29:84" x14ac:dyDescent="0.3">
      <c r="AC41" s="50"/>
      <c r="AD41" s="50"/>
      <c r="AE41" s="50"/>
      <c r="AF41" s="50"/>
      <c r="AG41" s="50"/>
      <c r="AH41" s="50"/>
      <c r="AI41" s="524"/>
      <c r="AJ41" s="524"/>
      <c r="AK41" s="524"/>
      <c r="AL41" s="524"/>
      <c r="AM41" s="524"/>
      <c r="AN41" s="524"/>
      <c r="AO41" s="524"/>
      <c r="AP41" s="524"/>
      <c r="BS41" s="50"/>
      <c r="BT41" s="50"/>
      <c r="BU41" s="50"/>
      <c r="BV41" s="50"/>
      <c r="BW41" s="50"/>
      <c r="BX41" s="50"/>
      <c r="BY41" s="524"/>
      <c r="BZ41" s="524"/>
      <c r="CA41" s="524"/>
      <c r="CB41" s="524"/>
      <c r="CC41" s="524"/>
      <c r="CD41" s="524"/>
      <c r="CE41" s="524"/>
      <c r="CF41" s="524"/>
    </row>
    <row r="42" spans="29:84" x14ac:dyDescent="0.3">
      <c r="AC42" s="50"/>
      <c r="AD42" s="50"/>
      <c r="AE42" s="50"/>
      <c r="AF42" s="50"/>
      <c r="AG42" s="50"/>
      <c r="AH42" s="50"/>
      <c r="AI42" s="524"/>
      <c r="AJ42" s="524"/>
      <c r="AK42" s="524"/>
      <c r="AL42" s="524"/>
      <c r="AM42" s="524"/>
      <c r="AN42" s="524"/>
      <c r="AO42" s="524"/>
      <c r="AP42" s="524"/>
      <c r="BS42" s="50"/>
      <c r="BT42" s="50"/>
      <c r="BU42" s="50"/>
      <c r="BV42" s="50"/>
      <c r="BW42" s="50"/>
      <c r="BX42" s="50"/>
      <c r="BY42" s="524"/>
      <c r="BZ42" s="524"/>
      <c r="CA42" s="524"/>
      <c r="CB42" s="524"/>
      <c r="CC42" s="524"/>
      <c r="CD42" s="524"/>
      <c r="CE42" s="524"/>
      <c r="CF42" s="524"/>
    </row>
    <row r="43" spans="29:84" x14ac:dyDescent="0.3">
      <c r="AC43" s="50"/>
      <c r="AD43" s="50"/>
      <c r="AE43" s="50"/>
      <c r="AF43" s="50"/>
      <c r="AG43" s="50"/>
      <c r="AH43" s="50"/>
      <c r="AI43" s="524"/>
      <c r="AJ43" s="524"/>
      <c r="AK43" s="524"/>
      <c r="AL43" s="524"/>
      <c r="AM43" s="524"/>
      <c r="AN43" s="524"/>
      <c r="AO43" s="524"/>
      <c r="AP43" s="524"/>
      <c r="BS43" s="50"/>
      <c r="BT43" s="50"/>
      <c r="BU43" s="50"/>
      <c r="BV43" s="50"/>
      <c r="BW43" s="50"/>
      <c r="BX43" s="50"/>
      <c r="BY43" s="524"/>
      <c r="BZ43" s="524"/>
      <c r="CA43" s="524"/>
      <c r="CB43" s="524"/>
      <c r="CC43" s="524"/>
      <c r="CD43" s="524"/>
      <c r="CE43" s="524"/>
      <c r="CF43" s="524"/>
    </row>
    <row r="44" spans="29:84" x14ac:dyDescent="0.3">
      <c r="AC44" s="50"/>
      <c r="AD44" s="50"/>
      <c r="AE44" s="50"/>
      <c r="AF44" s="50"/>
      <c r="AG44" s="50"/>
      <c r="AH44" s="50"/>
      <c r="AI44" s="524"/>
      <c r="AJ44" s="524"/>
      <c r="AK44" s="524"/>
      <c r="AL44" s="524"/>
      <c r="AM44" s="524"/>
      <c r="AN44" s="524"/>
      <c r="AO44" s="524"/>
      <c r="AP44" s="524"/>
      <c r="BS44" s="50"/>
      <c r="BT44" s="50"/>
      <c r="BU44" s="50"/>
      <c r="BV44" s="50"/>
      <c r="BW44" s="50"/>
      <c r="BX44" s="50"/>
      <c r="BY44" s="524"/>
      <c r="BZ44" s="524"/>
      <c r="CA44" s="524"/>
      <c r="CB44" s="524"/>
      <c r="CC44" s="524"/>
      <c r="CD44" s="524"/>
      <c r="CE44" s="524"/>
      <c r="CF44" s="524"/>
    </row>
    <row r="45" spans="29:84" x14ac:dyDescent="0.3">
      <c r="AC45" s="50"/>
      <c r="AD45" s="50"/>
      <c r="AE45" s="50"/>
      <c r="AF45" s="50"/>
      <c r="AG45" s="50"/>
      <c r="AH45" s="50"/>
      <c r="AI45" s="524"/>
      <c r="AJ45" s="524"/>
      <c r="AK45" s="524"/>
      <c r="AL45" s="524"/>
      <c r="AM45" s="524"/>
      <c r="AN45" s="524"/>
      <c r="AO45" s="524"/>
      <c r="AP45" s="524"/>
      <c r="BS45" s="50"/>
      <c r="BT45" s="50"/>
      <c r="BU45" s="50"/>
      <c r="BV45" s="50"/>
      <c r="BW45" s="50"/>
      <c r="BX45" s="50"/>
      <c r="BY45" s="524"/>
      <c r="BZ45" s="524"/>
      <c r="CA45" s="524"/>
      <c r="CB45" s="524"/>
      <c r="CC45" s="524"/>
      <c r="CD45" s="524"/>
      <c r="CE45" s="524"/>
      <c r="CF45" s="524"/>
    </row>
    <row r="46" spans="29:84" x14ac:dyDescent="0.3">
      <c r="AC46" s="50"/>
      <c r="AD46" s="50"/>
      <c r="AE46" s="50"/>
      <c r="AF46" s="50"/>
      <c r="AG46" s="50"/>
      <c r="AH46" s="50"/>
      <c r="AI46" s="524"/>
      <c r="AJ46" s="524"/>
      <c r="AK46" s="524"/>
      <c r="AL46" s="524"/>
      <c r="AM46" s="524"/>
      <c r="AN46" s="524"/>
      <c r="AO46" s="524"/>
      <c r="AP46" s="524"/>
      <c r="BS46" s="50"/>
      <c r="BT46" s="50"/>
      <c r="BU46" s="50"/>
      <c r="BV46" s="50"/>
      <c r="BW46" s="50"/>
      <c r="BX46" s="50"/>
      <c r="BY46" s="524"/>
      <c r="BZ46" s="524"/>
      <c r="CA46" s="524"/>
      <c r="CB46" s="524"/>
      <c r="CC46" s="524"/>
      <c r="CD46" s="524"/>
      <c r="CE46" s="524"/>
      <c r="CF46" s="524"/>
    </row>
    <row r="47" spans="29:84" x14ac:dyDescent="0.3">
      <c r="AC47" s="50"/>
      <c r="AD47" s="50"/>
      <c r="AE47" s="50"/>
      <c r="AF47" s="50"/>
      <c r="AG47" s="50"/>
      <c r="AH47" s="50"/>
      <c r="AI47" s="524"/>
      <c r="AJ47" s="524"/>
      <c r="AK47" s="524"/>
      <c r="AL47" s="524"/>
      <c r="AM47" s="524"/>
      <c r="AN47" s="524"/>
      <c r="AO47" s="524"/>
      <c r="AP47" s="524"/>
      <c r="BS47" s="50"/>
      <c r="BT47" s="50"/>
      <c r="BU47" s="50"/>
      <c r="BV47" s="50"/>
      <c r="BW47" s="50"/>
      <c r="BX47" s="50"/>
      <c r="BY47" s="524"/>
      <c r="BZ47" s="524"/>
      <c r="CA47" s="524"/>
      <c r="CB47" s="524"/>
      <c r="CC47" s="524"/>
      <c r="CD47" s="524"/>
      <c r="CE47" s="524"/>
      <c r="CF47" s="524"/>
    </row>
    <row r="48" spans="29:84" x14ac:dyDescent="0.3">
      <c r="AC48" s="50"/>
      <c r="AD48" s="50"/>
      <c r="AE48" s="50"/>
      <c r="AF48" s="50"/>
      <c r="AG48" s="50"/>
      <c r="AH48" s="50"/>
      <c r="AI48" s="524"/>
      <c r="AJ48" s="524"/>
      <c r="AK48" s="524"/>
      <c r="AL48" s="524"/>
      <c r="AM48" s="524"/>
      <c r="AN48" s="524"/>
      <c r="AO48" s="524"/>
      <c r="AP48" s="524"/>
      <c r="BS48" s="50"/>
      <c r="BT48" s="50"/>
      <c r="BU48" s="50"/>
      <c r="BV48" s="50"/>
      <c r="BW48" s="50"/>
      <c r="BX48" s="50"/>
      <c r="BY48" s="524"/>
      <c r="BZ48" s="524"/>
      <c r="CA48" s="524"/>
      <c r="CB48" s="524"/>
      <c r="CC48" s="524"/>
      <c r="CD48" s="524"/>
      <c r="CE48" s="524"/>
      <c r="CF48" s="524"/>
    </row>
    <row r="49" spans="29:84" x14ac:dyDescent="0.3">
      <c r="AC49" s="50"/>
      <c r="AD49" s="50"/>
      <c r="AE49" s="50"/>
      <c r="AF49" s="50"/>
      <c r="AG49" s="50"/>
      <c r="AH49" s="50"/>
      <c r="AI49" s="524"/>
      <c r="AJ49" s="524"/>
      <c r="AK49" s="524"/>
      <c r="AL49" s="524"/>
      <c r="AM49" s="524"/>
      <c r="AN49" s="524"/>
      <c r="AO49" s="524"/>
      <c r="AP49" s="524"/>
      <c r="BS49" s="50"/>
      <c r="BT49" s="50"/>
      <c r="BU49" s="50"/>
      <c r="BV49" s="50"/>
      <c r="BW49" s="50"/>
      <c r="BX49" s="50"/>
      <c r="BY49" s="524"/>
      <c r="BZ49" s="524"/>
      <c r="CA49" s="524"/>
      <c r="CB49" s="524"/>
      <c r="CC49" s="524"/>
      <c r="CD49" s="524"/>
      <c r="CE49" s="524"/>
      <c r="CF49" s="524"/>
    </row>
    <row r="50" spans="29:84" x14ac:dyDescent="0.3">
      <c r="AC50" s="50"/>
      <c r="AD50" s="50"/>
      <c r="AE50" s="50"/>
      <c r="AF50" s="50"/>
      <c r="AG50" s="50"/>
      <c r="AH50" s="50"/>
      <c r="AI50" s="524"/>
      <c r="AJ50" s="524"/>
      <c r="AK50" s="524"/>
      <c r="AL50" s="524"/>
      <c r="AM50" s="524"/>
      <c r="AN50" s="524"/>
      <c r="AO50" s="524"/>
      <c r="AP50" s="524"/>
      <c r="BS50" s="50"/>
      <c r="BT50" s="50"/>
      <c r="BU50" s="50"/>
      <c r="BV50" s="50"/>
      <c r="BW50" s="50"/>
      <c r="BX50" s="50"/>
      <c r="BY50" s="524"/>
      <c r="BZ50" s="524"/>
      <c r="CA50" s="524"/>
      <c r="CB50" s="524"/>
      <c r="CC50" s="524"/>
      <c r="CD50" s="524"/>
      <c r="CE50" s="524"/>
      <c r="CF50" s="524"/>
    </row>
    <row r="51" spans="29:84" x14ac:dyDescent="0.3">
      <c r="AC51" s="50"/>
      <c r="AD51" s="50"/>
      <c r="AE51" s="50"/>
      <c r="AF51" s="50"/>
      <c r="AG51" s="50"/>
      <c r="AH51" s="50"/>
      <c r="AI51" s="524"/>
      <c r="AJ51" s="524"/>
      <c r="AK51" s="524"/>
      <c r="AL51" s="524"/>
      <c r="AM51" s="524"/>
      <c r="AN51" s="524"/>
      <c r="AO51" s="524"/>
      <c r="AP51" s="524"/>
      <c r="BS51" s="50"/>
      <c r="BT51" s="50"/>
      <c r="BU51" s="50"/>
      <c r="BV51" s="50"/>
      <c r="BW51" s="50"/>
      <c r="BX51" s="50"/>
      <c r="BY51" s="524"/>
      <c r="BZ51" s="524"/>
      <c r="CA51" s="524"/>
      <c r="CB51" s="524"/>
      <c r="CC51" s="524"/>
      <c r="CD51" s="524"/>
      <c r="CE51" s="524"/>
      <c r="CF51" s="524"/>
    </row>
    <row r="52" spans="29:84" x14ac:dyDescent="0.3">
      <c r="AC52" s="50"/>
      <c r="AD52" s="50"/>
      <c r="AE52" s="50"/>
      <c r="AF52" s="50"/>
      <c r="AG52" s="50"/>
      <c r="AH52" s="50"/>
      <c r="AI52" s="524"/>
      <c r="AJ52" s="524"/>
      <c r="AK52" s="524"/>
      <c r="AL52" s="524"/>
      <c r="AM52" s="524"/>
      <c r="AN52" s="524"/>
      <c r="AO52" s="524"/>
      <c r="AP52" s="524"/>
      <c r="BS52" s="50"/>
      <c r="BT52" s="50"/>
      <c r="BU52" s="50"/>
      <c r="BV52" s="50"/>
      <c r="BW52" s="50"/>
      <c r="BX52" s="50"/>
      <c r="BY52" s="524"/>
      <c r="BZ52" s="524"/>
      <c r="CA52" s="524"/>
      <c r="CB52" s="524"/>
      <c r="CC52" s="524"/>
      <c r="CD52" s="524"/>
      <c r="CE52" s="524"/>
      <c r="CF52" s="524"/>
    </row>
    <row r="53" spans="29:84" x14ac:dyDescent="0.3">
      <c r="AC53" s="50"/>
      <c r="AD53" s="50"/>
      <c r="AE53" s="50"/>
      <c r="AF53" s="50"/>
      <c r="AG53" s="50"/>
      <c r="AH53" s="50"/>
      <c r="AI53" s="524"/>
      <c r="AJ53" s="524"/>
      <c r="AK53" s="524"/>
      <c r="AL53" s="524"/>
      <c r="AM53" s="524"/>
      <c r="AN53" s="524"/>
      <c r="AO53" s="524"/>
      <c r="AP53" s="524"/>
      <c r="BS53" s="50"/>
      <c r="BT53" s="50"/>
      <c r="BU53" s="50"/>
      <c r="BV53" s="50"/>
      <c r="BW53" s="50"/>
      <c r="BX53" s="50"/>
      <c r="BY53" s="524"/>
      <c r="BZ53" s="524"/>
      <c r="CA53" s="524"/>
      <c r="CB53" s="524"/>
      <c r="CC53" s="524"/>
      <c r="CD53" s="524"/>
      <c r="CE53" s="524"/>
      <c r="CF53" s="524"/>
    </row>
    <row r="54" spans="29:84" x14ac:dyDescent="0.3">
      <c r="AC54" s="50"/>
      <c r="AD54" s="50"/>
      <c r="AE54" s="50"/>
      <c r="AF54" s="50"/>
      <c r="AG54" s="50"/>
      <c r="AH54" s="50"/>
      <c r="AI54" s="524"/>
      <c r="AJ54" s="524"/>
      <c r="AK54" s="524"/>
      <c r="AL54" s="524"/>
      <c r="AM54" s="524"/>
      <c r="AN54" s="524"/>
      <c r="AO54" s="524"/>
      <c r="AP54" s="524"/>
      <c r="BS54" s="50"/>
      <c r="BT54" s="50"/>
      <c r="BU54" s="50"/>
      <c r="BV54" s="50"/>
      <c r="BW54" s="50"/>
      <c r="BX54" s="50"/>
      <c r="BY54" s="524"/>
      <c r="BZ54" s="524"/>
      <c r="CA54" s="524"/>
      <c r="CB54" s="524"/>
      <c r="CC54" s="524"/>
      <c r="CD54" s="524"/>
      <c r="CE54" s="524"/>
      <c r="CF54" s="524"/>
    </row>
    <row r="55" spans="29:84" x14ac:dyDescent="0.3">
      <c r="AC55" s="50"/>
      <c r="AD55" s="50"/>
      <c r="AE55" s="50"/>
      <c r="AF55" s="50"/>
      <c r="AG55" s="50"/>
      <c r="AH55" s="50"/>
      <c r="AI55" s="524"/>
      <c r="AJ55" s="524"/>
      <c r="AK55" s="524"/>
      <c r="AL55" s="524"/>
      <c r="AM55" s="524"/>
      <c r="AN55" s="524"/>
      <c r="AO55" s="524"/>
      <c r="AP55" s="524"/>
      <c r="BS55" s="50"/>
      <c r="BT55" s="50"/>
      <c r="BU55" s="50"/>
      <c r="BV55" s="50"/>
      <c r="BW55" s="50"/>
      <c r="BX55" s="50"/>
      <c r="BY55" s="524"/>
      <c r="BZ55" s="524"/>
      <c r="CA55" s="524"/>
      <c r="CB55" s="524"/>
      <c r="CC55" s="524"/>
      <c r="CD55" s="524"/>
      <c r="CE55" s="524"/>
      <c r="CF55" s="524"/>
    </row>
    <row r="56" spans="29:84" x14ac:dyDescent="0.3">
      <c r="AC56" s="50"/>
      <c r="AD56" s="50"/>
      <c r="AE56" s="50"/>
      <c r="AF56" s="50"/>
      <c r="AG56" s="50"/>
      <c r="AH56" s="50"/>
      <c r="AI56" s="524"/>
      <c r="AJ56" s="524"/>
      <c r="AK56" s="524"/>
      <c r="AL56" s="524"/>
      <c r="AM56" s="524"/>
      <c r="AN56" s="524"/>
      <c r="AO56" s="524"/>
      <c r="AP56" s="524"/>
      <c r="BS56" s="50"/>
      <c r="BT56" s="50"/>
      <c r="BU56" s="50"/>
      <c r="BV56" s="50"/>
      <c r="BW56" s="50"/>
      <c r="BX56" s="50"/>
      <c r="BY56" s="524"/>
      <c r="BZ56" s="524"/>
      <c r="CA56" s="524"/>
      <c r="CB56" s="524"/>
      <c r="CC56" s="524"/>
      <c r="CD56" s="524"/>
      <c r="CE56" s="524"/>
      <c r="CF56" s="524"/>
    </row>
    <row r="57" spans="29:84" x14ac:dyDescent="0.3">
      <c r="AC57" s="50"/>
      <c r="AD57" s="50"/>
      <c r="AE57" s="50"/>
      <c r="AF57" s="50"/>
      <c r="AG57" s="50"/>
      <c r="AH57" s="50"/>
      <c r="AI57" s="524"/>
      <c r="AJ57" s="524"/>
      <c r="AK57" s="524"/>
      <c r="AL57" s="524"/>
      <c r="AM57" s="524"/>
      <c r="AN57" s="524"/>
      <c r="AO57" s="524"/>
      <c r="AP57" s="524"/>
      <c r="BS57" s="50"/>
      <c r="BT57" s="50"/>
      <c r="BU57" s="50"/>
      <c r="BV57" s="50"/>
      <c r="BW57" s="50"/>
      <c r="BX57" s="50"/>
      <c r="BY57" s="524"/>
      <c r="BZ57" s="524"/>
      <c r="CA57" s="524"/>
      <c r="CB57" s="524"/>
      <c r="CC57" s="524"/>
      <c r="CD57" s="524"/>
      <c r="CE57" s="524"/>
      <c r="CF57" s="524"/>
    </row>
    <row r="58" spans="29:84" x14ac:dyDescent="0.3">
      <c r="AC58" s="50"/>
      <c r="AD58" s="50"/>
      <c r="AE58" s="50"/>
      <c r="AF58" s="50"/>
      <c r="AG58" s="50"/>
      <c r="AH58" s="50"/>
      <c r="AI58" s="524"/>
      <c r="AJ58" s="524"/>
      <c r="AK58" s="524"/>
      <c r="AL58" s="524"/>
      <c r="AM58" s="524"/>
      <c r="AN58" s="524"/>
      <c r="AO58" s="524"/>
      <c r="AP58" s="524"/>
      <c r="BS58" s="50"/>
      <c r="BT58" s="50"/>
      <c r="BU58" s="50"/>
      <c r="BV58" s="50"/>
      <c r="BW58" s="50"/>
      <c r="BX58" s="50"/>
      <c r="BY58" s="524"/>
      <c r="BZ58" s="524"/>
      <c r="CA58" s="524"/>
      <c r="CB58" s="524"/>
      <c r="CC58" s="524"/>
      <c r="CD58" s="524"/>
      <c r="CE58" s="524"/>
      <c r="CF58" s="524"/>
    </row>
    <row r="59" spans="29:84" x14ac:dyDescent="0.3">
      <c r="AC59" s="50"/>
      <c r="AD59" s="50"/>
      <c r="AE59" s="50"/>
      <c r="AF59" s="50"/>
      <c r="AG59" s="50"/>
      <c r="AH59" s="50"/>
      <c r="AI59" s="524"/>
      <c r="AJ59" s="524"/>
      <c r="AK59" s="524"/>
      <c r="AL59" s="524"/>
      <c r="AM59" s="524"/>
      <c r="AN59" s="524"/>
      <c r="AO59" s="524"/>
      <c r="AP59" s="524"/>
      <c r="BS59" s="50"/>
      <c r="BT59" s="50"/>
      <c r="BU59" s="50"/>
      <c r="BV59" s="50"/>
      <c r="BW59" s="50"/>
      <c r="BX59" s="50"/>
      <c r="BY59" s="524"/>
      <c r="BZ59" s="524"/>
      <c r="CA59" s="524"/>
      <c r="CB59" s="524"/>
      <c r="CC59" s="524"/>
      <c r="CD59" s="524"/>
      <c r="CE59" s="524"/>
      <c r="CF59" s="524"/>
    </row>
    <row r="60" spans="29:84" x14ac:dyDescent="0.3">
      <c r="AC60" s="50"/>
      <c r="AD60" s="50"/>
      <c r="AE60" s="50"/>
      <c r="AF60" s="50"/>
      <c r="AG60" s="50"/>
      <c r="AH60" s="50"/>
      <c r="AI60" s="524"/>
      <c r="AJ60" s="524"/>
      <c r="AK60" s="524"/>
      <c r="AL60" s="524"/>
      <c r="AM60" s="524"/>
      <c r="AN60" s="524"/>
      <c r="AO60" s="524"/>
      <c r="AP60" s="524"/>
      <c r="BS60" s="50"/>
      <c r="BT60" s="50"/>
      <c r="BU60" s="50"/>
      <c r="BV60" s="50"/>
      <c r="BW60" s="50"/>
      <c r="BX60" s="50"/>
      <c r="BY60" s="524"/>
      <c r="BZ60" s="524"/>
      <c r="CA60" s="524"/>
      <c r="CB60" s="524"/>
      <c r="CC60" s="524"/>
      <c r="CD60" s="524"/>
      <c r="CE60" s="524"/>
      <c r="CF60" s="524"/>
    </row>
    <row r="61" spans="29:84" x14ac:dyDescent="0.3">
      <c r="AC61" s="50"/>
      <c r="AD61" s="50"/>
      <c r="AE61" s="50"/>
      <c r="AF61" s="50"/>
      <c r="AG61" s="50"/>
      <c r="AH61" s="50"/>
      <c r="AI61" s="524"/>
      <c r="AJ61" s="524"/>
      <c r="AK61" s="524"/>
      <c r="AL61" s="524"/>
      <c r="AM61" s="524"/>
      <c r="AN61" s="524"/>
      <c r="AO61" s="524"/>
      <c r="AP61" s="524"/>
      <c r="BS61" s="50"/>
      <c r="BT61" s="50"/>
      <c r="BU61" s="50"/>
      <c r="BV61" s="50"/>
      <c r="BW61" s="50"/>
      <c r="BX61" s="50"/>
      <c r="BY61" s="524"/>
      <c r="BZ61" s="524"/>
      <c r="CA61" s="524"/>
      <c r="CB61" s="524"/>
      <c r="CC61" s="524"/>
      <c r="CD61" s="524"/>
      <c r="CE61" s="524"/>
      <c r="CF61" s="524"/>
    </row>
    <row r="62" spans="29:84" x14ac:dyDescent="0.3">
      <c r="AC62" s="50"/>
      <c r="AD62" s="50"/>
      <c r="AE62" s="50"/>
      <c r="AF62" s="50"/>
      <c r="AG62" s="50"/>
      <c r="AH62" s="50"/>
      <c r="AI62" s="524"/>
      <c r="AJ62" s="524"/>
      <c r="AK62" s="524"/>
      <c r="AL62" s="524"/>
      <c r="AM62" s="524"/>
      <c r="AN62" s="524"/>
      <c r="AO62" s="524"/>
      <c r="AP62" s="524"/>
      <c r="BS62" s="50"/>
      <c r="BT62" s="50"/>
      <c r="BU62" s="50"/>
      <c r="BV62" s="50"/>
      <c r="BW62" s="50"/>
      <c r="BX62" s="50"/>
      <c r="BY62" s="524"/>
      <c r="BZ62" s="524"/>
      <c r="CA62" s="524"/>
      <c r="CB62" s="524"/>
      <c r="CC62" s="524"/>
      <c r="CD62" s="524"/>
      <c r="CE62" s="524"/>
      <c r="CF62" s="524"/>
    </row>
    <row r="63" spans="29:84" x14ac:dyDescent="0.3">
      <c r="AC63" s="50"/>
      <c r="AD63" s="50"/>
      <c r="AE63" s="50"/>
      <c r="AF63" s="50"/>
      <c r="AG63" s="50"/>
      <c r="AH63" s="50"/>
      <c r="AI63" s="524"/>
      <c r="AJ63" s="524"/>
      <c r="AK63" s="524"/>
      <c r="AL63" s="524"/>
      <c r="AM63" s="524"/>
      <c r="AN63" s="524"/>
      <c r="AO63" s="524"/>
      <c r="AP63" s="524"/>
      <c r="BS63" s="50"/>
      <c r="BT63" s="50"/>
      <c r="BU63" s="50"/>
      <c r="BV63" s="50"/>
      <c r="BW63" s="50"/>
      <c r="BX63" s="50"/>
      <c r="BY63" s="524"/>
      <c r="BZ63" s="524"/>
      <c r="CA63" s="524"/>
      <c r="CB63" s="524"/>
      <c r="CC63" s="524"/>
      <c r="CD63" s="524"/>
      <c r="CE63" s="524"/>
      <c r="CF63" s="524"/>
    </row>
    <row r="64" spans="29:84" x14ac:dyDescent="0.3">
      <c r="AC64" s="50"/>
      <c r="AD64" s="50"/>
      <c r="AE64" s="50"/>
      <c r="AF64" s="50"/>
      <c r="AG64" s="50"/>
      <c r="AH64" s="50"/>
      <c r="AI64" s="524"/>
      <c r="AJ64" s="524"/>
      <c r="AK64" s="524"/>
      <c r="AL64" s="524"/>
      <c r="AM64" s="524"/>
      <c r="AN64" s="524"/>
      <c r="AO64" s="524"/>
      <c r="AP64" s="524"/>
      <c r="BS64" s="50"/>
      <c r="BT64" s="50"/>
      <c r="BU64" s="50"/>
      <c r="BV64" s="50"/>
      <c r="BW64" s="50"/>
      <c r="BX64" s="50"/>
      <c r="BY64" s="524"/>
      <c r="BZ64" s="524"/>
      <c r="CA64" s="524"/>
      <c r="CB64" s="524"/>
      <c r="CC64" s="524"/>
      <c r="CD64" s="524"/>
      <c r="CE64" s="524"/>
      <c r="CF64" s="524"/>
    </row>
    <row r="65" spans="29:84" x14ac:dyDescent="0.3">
      <c r="AC65" s="50"/>
      <c r="AD65" s="50"/>
      <c r="AE65" s="50"/>
      <c r="AF65" s="50"/>
      <c r="AG65" s="50"/>
      <c r="AH65" s="50"/>
      <c r="AI65" s="524"/>
      <c r="AJ65" s="524"/>
      <c r="AK65" s="524"/>
      <c r="AL65" s="524"/>
      <c r="AM65" s="524"/>
      <c r="AN65" s="524"/>
      <c r="AO65" s="524"/>
      <c r="AP65" s="524"/>
      <c r="BS65" s="50"/>
      <c r="BT65" s="50"/>
      <c r="BU65" s="50"/>
      <c r="BV65" s="50"/>
      <c r="BW65" s="50"/>
      <c r="BX65" s="50"/>
      <c r="BY65" s="524"/>
      <c r="BZ65" s="524"/>
      <c r="CA65" s="524"/>
      <c r="CB65" s="524"/>
      <c r="CC65" s="524"/>
      <c r="CD65" s="524"/>
      <c r="CE65" s="524"/>
      <c r="CF65" s="524"/>
    </row>
    <row r="66" spans="29:84" x14ac:dyDescent="0.3">
      <c r="AC66" s="50"/>
      <c r="AD66" s="50"/>
      <c r="AE66" s="50"/>
      <c r="AF66" s="50"/>
      <c r="AG66" s="50"/>
      <c r="AH66" s="50"/>
      <c r="AI66" s="524"/>
      <c r="AJ66" s="524"/>
      <c r="AK66" s="524"/>
      <c r="AL66" s="524"/>
      <c r="AM66" s="524"/>
      <c r="AN66" s="524"/>
      <c r="AO66" s="524"/>
      <c r="AP66" s="524"/>
      <c r="BS66" s="50"/>
      <c r="BT66" s="50"/>
      <c r="BU66" s="50"/>
      <c r="BV66" s="50"/>
      <c r="BW66" s="50"/>
      <c r="BX66" s="50"/>
      <c r="BY66" s="524"/>
      <c r="BZ66" s="524"/>
      <c r="CA66" s="524"/>
      <c r="CB66" s="524"/>
      <c r="CC66" s="524"/>
      <c r="CD66" s="524"/>
      <c r="CE66" s="524"/>
      <c r="CF66" s="524"/>
    </row>
    <row r="67" spans="29:84" x14ac:dyDescent="0.3">
      <c r="AC67" s="50"/>
      <c r="AD67" s="50"/>
      <c r="AE67" s="50"/>
      <c r="AF67" s="50"/>
      <c r="AG67" s="50"/>
      <c r="AH67" s="50"/>
      <c r="AI67" s="524"/>
      <c r="AJ67" s="524"/>
      <c r="AK67" s="524"/>
      <c r="AL67" s="524"/>
      <c r="AM67" s="524"/>
      <c r="AN67" s="524"/>
      <c r="AO67" s="524"/>
      <c r="AP67" s="524"/>
      <c r="BS67" s="50"/>
      <c r="BT67" s="50"/>
      <c r="BU67" s="50"/>
      <c r="BV67" s="50"/>
      <c r="BW67" s="50"/>
      <c r="BX67" s="50"/>
      <c r="BY67" s="524"/>
      <c r="BZ67" s="524"/>
      <c r="CA67" s="524"/>
      <c r="CB67" s="524"/>
      <c r="CC67" s="524"/>
      <c r="CD67" s="524"/>
      <c r="CE67" s="524"/>
      <c r="CF67" s="524"/>
    </row>
    <row r="68" spans="29:84" x14ac:dyDescent="0.3">
      <c r="AC68" s="50"/>
      <c r="AD68" s="50"/>
      <c r="AE68" s="50"/>
      <c r="AF68" s="50"/>
      <c r="AG68" s="50"/>
      <c r="AH68" s="50"/>
      <c r="AI68" s="524"/>
      <c r="AJ68" s="524"/>
      <c r="AK68" s="524"/>
      <c r="AL68" s="524"/>
      <c r="AM68" s="524"/>
      <c r="AN68" s="524"/>
      <c r="AO68" s="524"/>
      <c r="AP68" s="524"/>
      <c r="BS68" s="50"/>
      <c r="BT68" s="50"/>
      <c r="BU68" s="50"/>
      <c r="BV68" s="50"/>
      <c r="BW68" s="50"/>
      <c r="BX68" s="50"/>
      <c r="BY68" s="524"/>
      <c r="BZ68" s="524"/>
      <c r="CA68" s="524"/>
      <c r="CB68" s="524"/>
      <c r="CC68" s="524"/>
      <c r="CD68" s="524"/>
      <c r="CE68" s="524"/>
      <c r="CF68" s="524"/>
    </row>
    <row r="69" spans="29:84" x14ac:dyDescent="0.3">
      <c r="AC69" s="50"/>
      <c r="AD69" s="50"/>
      <c r="AE69" s="50"/>
      <c r="AF69" s="50"/>
      <c r="AG69" s="50"/>
      <c r="AH69" s="50"/>
      <c r="AI69" s="524"/>
      <c r="AJ69" s="524"/>
      <c r="AK69" s="524"/>
      <c r="AL69" s="524"/>
      <c r="AM69" s="524"/>
      <c r="AN69" s="524"/>
      <c r="AO69" s="524"/>
      <c r="AP69" s="524"/>
      <c r="BS69" s="50"/>
      <c r="BT69" s="50"/>
      <c r="BU69" s="50"/>
      <c r="BV69" s="50"/>
      <c r="BW69" s="50"/>
      <c r="BX69" s="50"/>
      <c r="BY69" s="524"/>
      <c r="BZ69" s="524"/>
      <c r="CA69" s="524"/>
      <c r="CB69" s="524"/>
      <c r="CC69" s="524"/>
      <c r="CD69" s="524"/>
      <c r="CE69" s="524"/>
      <c r="CF69" s="524"/>
    </row>
    <row r="70" spans="29:84" x14ac:dyDescent="0.3">
      <c r="AC70" s="50"/>
      <c r="AD70" s="50"/>
      <c r="AE70" s="50"/>
      <c r="AF70" s="50"/>
      <c r="AG70" s="50"/>
      <c r="AH70" s="50"/>
      <c r="AI70" s="524"/>
      <c r="AJ70" s="524"/>
      <c r="AK70" s="524"/>
      <c r="AL70" s="524"/>
      <c r="AM70" s="524"/>
      <c r="AN70" s="524"/>
      <c r="AO70" s="524"/>
      <c r="AP70" s="524"/>
      <c r="BS70" s="50"/>
      <c r="BT70" s="50"/>
      <c r="BU70" s="50"/>
      <c r="BV70" s="50"/>
      <c r="BW70" s="50"/>
      <c r="BX70" s="50"/>
      <c r="BY70" s="524"/>
      <c r="BZ70" s="524"/>
      <c r="CA70" s="524"/>
      <c r="CB70" s="524"/>
      <c r="CC70" s="524"/>
      <c r="CD70" s="524"/>
      <c r="CE70" s="524"/>
      <c r="CF70" s="524"/>
    </row>
    <row r="71" spans="29:84" x14ac:dyDescent="0.3">
      <c r="AC71" s="50"/>
      <c r="AD71" s="50"/>
      <c r="AE71" s="50"/>
      <c r="AF71" s="50"/>
      <c r="AG71" s="50"/>
      <c r="AH71" s="50"/>
      <c r="AI71" s="524"/>
      <c r="AJ71" s="524"/>
      <c r="AK71" s="524"/>
      <c r="AL71" s="524"/>
      <c r="AM71" s="524"/>
      <c r="AN71" s="524"/>
      <c r="AO71" s="524"/>
      <c r="AP71" s="524"/>
      <c r="BS71" s="50"/>
      <c r="BT71" s="50"/>
      <c r="BU71" s="50"/>
      <c r="BV71" s="50"/>
      <c r="BW71" s="50"/>
      <c r="BX71" s="50"/>
      <c r="BY71" s="524"/>
      <c r="BZ71" s="524"/>
      <c r="CA71" s="524"/>
      <c r="CB71" s="524"/>
      <c r="CC71" s="524"/>
      <c r="CD71" s="524"/>
      <c r="CE71" s="524"/>
      <c r="CF71" s="524"/>
    </row>
    <row r="72" spans="29:84" x14ac:dyDescent="0.3">
      <c r="AC72" s="50"/>
      <c r="AD72" s="50"/>
      <c r="AE72" s="50"/>
      <c r="AF72" s="50"/>
      <c r="AG72" s="50"/>
      <c r="AH72" s="50"/>
      <c r="AI72" s="524"/>
      <c r="AJ72" s="524"/>
      <c r="AK72" s="524"/>
      <c r="AL72" s="524"/>
      <c r="AM72" s="524"/>
      <c r="AN72" s="524"/>
      <c r="AO72" s="524"/>
      <c r="AP72" s="524"/>
      <c r="BS72" s="50"/>
      <c r="BT72" s="50"/>
      <c r="BU72" s="50"/>
      <c r="BV72" s="50"/>
      <c r="BW72" s="50"/>
      <c r="BX72" s="50"/>
      <c r="BY72" s="524"/>
      <c r="BZ72" s="524"/>
      <c r="CA72" s="524"/>
      <c r="CB72" s="524"/>
      <c r="CC72" s="524"/>
      <c r="CD72" s="524"/>
      <c r="CE72" s="524"/>
      <c r="CF72" s="524"/>
    </row>
    <row r="73" spans="29:84" x14ac:dyDescent="0.3">
      <c r="AC73" s="50"/>
      <c r="AD73" s="50"/>
      <c r="AE73" s="50"/>
      <c r="AF73" s="50"/>
      <c r="AG73" s="50"/>
      <c r="AH73" s="50"/>
      <c r="AI73" s="524"/>
      <c r="AJ73" s="524"/>
      <c r="AK73" s="524"/>
      <c r="AL73" s="524"/>
      <c r="AM73" s="524"/>
      <c r="AN73" s="524"/>
      <c r="AO73" s="524"/>
      <c r="AP73" s="524"/>
      <c r="BS73" s="50"/>
      <c r="BT73" s="50"/>
      <c r="BU73" s="50"/>
      <c r="BV73" s="50"/>
      <c r="BW73" s="50"/>
      <c r="BX73" s="50"/>
      <c r="BY73" s="524"/>
      <c r="BZ73" s="524"/>
      <c r="CA73" s="524"/>
      <c r="CB73" s="524"/>
      <c r="CC73" s="524"/>
      <c r="CD73" s="524"/>
      <c r="CE73" s="524"/>
      <c r="CF73" s="524"/>
    </row>
    <row r="74" spans="29:84" x14ac:dyDescent="0.3">
      <c r="AC74" s="50"/>
      <c r="AD74" s="50"/>
      <c r="AE74" s="50"/>
      <c r="AF74" s="50"/>
      <c r="AG74" s="50"/>
      <c r="AH74" s="50"/>
      <c r="AI74" s="524"/>
      <c r="AJ74" s="524"/>
      <c r="AK74" s="524"/>
      <c r="AL74" s="524"/>
      <c r="AM74" s="524"/>
      <c r="AN74" s="524"/>
      <c r="AO74" s="524"/>
      <c r="AP74" s="524"/>
      <c r="BS74" s="50"/>
      <c r="BT74" s="50"/>
      <c r="BU74" s="50"/>
      <c r="BV74" s="50"/>
      <c r="BW74" s="50"/>
      <c r="BX74" s="50"/>
      <c r="BY74" s="524"/>
      <c r="BZ74" s="524"/>
      <c r="CA74" s="524"/>
      <c r="CB74" s="524"/>
      <c r="CC74" s="524"/>
      <c r="CD74" s="524"/>
      <c r="CE74" s="524"/>
      <c r="CF74" s="524"/>
    </row>
    <row r="75" spans="29:84" x14ac:dyDescent="0.3">
      <c r="AC75" s="50"/>
      <c r="AD75" s="50"/>
      <c r="AE75" s="50"/>
      <c r="AF75" s="50"/>
      <c r="AG75" s="50"/>
      <c r="AH75" s="50"/>
      <c r="AI75" s="524"/>
      <c r="AJ75" s="524"/>
      <c r="AK75" s="524"/>
      <c r="AL75" s="524"/>
      <c r="AM75" s="524"/>
      <c r="AN75" s="524"/>
      <c r="AO75" s="524"/>
      <c r="AP75" s="524"/>
      <c r="BS75" s="50"/>
      <c r="BT75" s="50"/>
      <c r="BU75" s="50"/>
      <c r="BV75" s="50"/>
      <c r="BW75" s="50"/>
      <c r="BX75" s="50"/>
      <c r="BY75" s="524"/>
      <c r="BZ75" s="524"/>
      <c r="CA75" s="524"/>
      <c r="CB75" s="524"/>
      <c r="CC75" s="524"/>
      <c r="CD75" s="524"/>
      <c r="CE75" s="524"/>
      <c r="CF75" s="524"/>
    </row>
    <row r="76" spans="29:84" x14ac:dyDescent="0.3">
      <c r="AC76" s="50"/>
      <c r="AD76" s="50"/>
      <c r="AE76" s="50"/>
      <c r="AF76" s="50"/>
      <c r="AG76" s="50"/>
      <c r="AH76" s="50"/>
      <c r="AI76" s="524"/>
      <c r="AJ76" s="524"/>
      <c r="AK76" s="524"/>
      <c r="AL76" s="524"/>
      <c r="AM76" s="524"/>
      <c r="AN76" s="524"/>
      <c r="AO76" s="524"/>
      <c r="AP76" s="524"/>
      <c r="BS76" s="50"/>
      <c r="BT76" s="50"/>
      <c r="BU76" s="50"/>
      <c r="BV76" s="50"/>
      <c r="BW76" s="50"/>
      <c r="BX76" s="50"/>
      <c r="BY76" s="524"/>
      <c r="BZ76" s="524"/>
      <c r="CA76" s="524"/>
      <c r="CB76" s="524"/>
      <c r="CC76" s="524"/>
      <c r="CD76" s="524"/>
      <c r="CE76" s="524"/>
      <c r="CF76" s="524"/>
    </row>
    <row r="77" spans="29:84" x14ac:dyDescent="0.3">
      <c r="AC77" s="50"/>
      <c r="AD77" s="50"/>
      <c r="AE77" s="50"/>
      <c r="AF77" s="50"/>
      <c r="AG77" s="50"/>
      <c r="AH77" s="50"/>
      <c r="AI77" s="524"/>
      <c r="AJ77" s="524"/>
      <c r="AK77" s="524"/>
      <c r="AL77" s="524"/>
      <c r="AM77" s="524"/>
      <c r="AN77" s="524"/>
      <c r="AO77" s="524"/>
      <c r="AP77" s="524"/>
      <c r="BS77" s="50"/>
      <c r="BT77" s="50"/>
      <c r="BU77" s="50"/>
      <c r="BV77" s="50"/>
      <c r="BW77" s="50"/>
      <c r="BX77" s="50"/>
      <c r="BY77" s="524"/>
      <c r="BZ77" s="524"/>
      <c r="CA77" s="524"/>
      <c r="CB77" s="524"/>
      <c r="CC77" s="524"/>
      <c r="CD77" s="524"/>
      <c r="CE77" s="524"/>
      <c r="CF77" s="524"/>
    </row>
    <row r="78" spans="29:84" x14ac:dyDescent="0.3">
      <c r="AC78" s="50"/>
      <c r="AD78" s="50"/>
      <c r="AE78" s="50"/>
      <c r="AF78" s="50"/>
      <c r="AG78" s="50"/>
      <c r="AH78" s="50"/>
      <c r="AI78" s="524"/>
      <c r="AJ78" s="524"/>
      <c r="AK78" s="524"/>
      <c r="AL78" s="524"/>
      <c r="AM78" s="524"/>
      <c r="AN78" s="524"/>
      <c r="AO78" s="524"/>
      <c r="AP78" s="524"/>
      <c r="BS78" s="50"/>
      <c r="BT78" s="50"/>
      <c r="BU78" s="50"/>
      <c r="BV78" s="50"/>
      <c r="BW78" s="50"/>
      <c r="BX78" s="50"/>
      <c r="BY78" s="524"/>
      <c r="BZ78" s="524"/>
      <c r="CA78" s="524"/>
      <c r="CB78" s="524"/>
      <c r="CC78" s="524"/>
      <c r="CD78" s="524"/>
      <c r="CE78" s="524"/>
      <c r="CF78" s="524"/>
    </row>
    <row r="79" spans="29:84" x14ac:dyDescent="0.3">
      <c r="AC79" s="50"/>
      <c r="AD79" s="50"/>
      <c r="AE79" s="50"/>
      <c r="AF79" s="50"/>
      <c r="AG79" s="50"/>
      <c r="AH79" s="50"/>
      <c r="AI79" s="524"/>
      <c r="AJ79" s="524"/>
      <c r="AK79" s="524"/>
      <c r="AL79" s="524"/>
      <c r="AM79" s="524"/>
      <c r="AN79" s="524"/>
      <c r="AO79" s="524"/>
      <c r="AP79" s="524"/>
      <c r="BS79" s="50"/>
      <c r="BT79" s="50"/>
      <c r="BU79" s="50"/>
      <c r="BV79" s="50"/>
      <c r="BW79" s="50"/>
      <c r="BX79" s="50"/>
      <c r="BY79" s="524"/>
      <c r="BZ79" s="524"/>
      <c r="CA79" s="524"/>
      <c r="CB79" s="524"/>
      <c r="CC79" s="524"/>
      <c r="CD79" s="524"/>
      <c r="CE79" s="524"/>
      <c r="CF79" s="524"/>
    </row>
    <row r="80" spans="29:84" x14ac:dyDescent="0.3">
      <c r="AC80" s="50"/>
      <c r="AD80" s="50"/>
      <c r="AE80" s="50"/>
      <c r="AF80" s="50"/>
      <c r="AG80" s="50"/>
      <c r="AH80" s="50"/>
      <c r="AI80" s="524"/>
      <c r="AJ80" s="524"/>
      <c r="AK80" s="524"/>
      <c r="AL80" s="524"/>
      <c r="AM80" s="524"/>
      <c r="AN80" s="524"/>
      <c r="AO80" s="524"/>
      <c r="AP80" s="524"/>
      <c r="BS80" s="50"/>
      <c r="BT80" s="50"/>
      <c r="BU80" s="50"/>
      <c r="BV80" s="50"/>
      <c r="BW80" s="50"/>
      <c r="BX80" s="50"/>
      <c r="BY80" s="524"/>
      <c r="BZ80" s="524"/>
      <c r="CA80" s="524"/>
      <c r="CB80" s="524"/>
      <c r="CC80" s="524"/>
      <c r="CD80" s="524"/>
      <c r="CE80" s="524"/>
      <c r="CF80" s="524"/>
    </row>
    <row r="81" spans="29:84" x14ac:dyDescent="0.3">
      <c r="AC81" s="50"/>
      <c r="AD81" s="50"/>
      <c r="AE81" s="50"/>
      <c r="AF81" s="50"/>
      <c r="AG81" s="50"/>
      <c r="AH81" s="50"/>
      <c r="AI81" s="524"/>
      <c r="AJ81" s="524"/>
      <c r="AK81" s="524"/>
      <c r="AL81" s="524"/>
      <c r="AM81" s="524"/>
      <c r="AN81" s="524"/>
      <c r="AO81" s="524"/>
      <c r="AP81" s="524"/>
      <c r="BS81" s="50"/>
      <c r="BT81" s="50"/>
      <c r="BU81" s="50"/>
      <c r="BV81" s="50"/>
      <c r="BW81" s="50"/>
      <c r="BX81" s="50"/>
      <c r="BY81" s="524"/>
      <c r="BZ81" s="524"/>
      <c r="CA81" s="524"/>
      <c r="CB81" s="524"/>
      <c r="CC81" s="524"/>
      <c r="CD81" s="524"/>
      <c r="CE81" s="524"/>
      <c r="CF81" s="524"/>
    </row>
    <row r="82" spans="29:84" x14ac:dyDescent="0.3">
      <c r="AC82" s="50"/>
      <c r="AD82" s="50"/>
      <c r="AE82" s="50"/>
      <c r="AF82" s="50"/>
      <c r="AG82" s="50"/>
      <c r="AH82" s="50"/>
      <c r="AI82" s="524"/>
      <c r="AJ82" s="524"/>
      <c r="AK82" s="524"/>
      <c r="AL82" s="524"/>
      <c r="AM82" s="524"/>
      <c r="AN82" s="524"/>
      <c r="AO82" s="524"/>
      <c r="AP82" s="524"/>
      <c r="BS82" s="50"/>
      <c r="BT82" s="50"/>
      <c r="BU82" s="50"/>
      <c r="BV82" s="50"/>
      <c r="BW82" s="50"/>
      <c r="BX82" s="50"/>
      <c r="BY82" s="524"/>
      <c r="BZ82" s="524"/>
      <c r="CA82" s="524"/>
      <c r="CB82" s="524"/>
      <c r="CC82" s="524"/>
      <c r="CD82" s="524"/>
      <c r="CE82" s="524"/>
      <c r="CF82" s="524"/>
    </row>
    <row r="83" spans="29:84" x14ac:dyDescent="0.3">
      <c r="AC83" s="50"/>
      <c r="AD83" s="50"/>
      <c r="AE83" s="50"/>
      <c r="AF83" s="50"/>
      <c r="AG83" s="50"/>
      <c r="AH83" s="50"/>
      <c r="AI83" s="524"/>
      <c r="AJ83" s="524"/>
      <c r="AK83" s="524"/>
      <c r="AL83" s="524"/>
      <c r="AM83" s="524"/>
      <c r="AN83" s="524"/>
      <c r="AO83" s="524"/>
      <c r="AP83" s="524"/>
      <c r="BS83" s="50"/>
      <c r="BT83" s="50"/>
      <c r="BU83" s="50"/>
      <c r="BV83" s="50"/>
      <c r="BW83" s="50"/>
      <c r="BX83" s="50"/>
      <c r="BY83" s="524"/>
      <c r="BZ83" s="524"/>
      <c r="CA83" s="524"/>
      <c r="CB83" s="524"/>
      <c r="CC83" s="524"/>
      <c r="CD83" s="524"/>
      <c r="CE83" s="524"/>
      <c r="CF83" s="524"/>
    </row>
    <row r="84" spans="29:84" x14ac:dyDescent="0.3">
      <c r="AC84" s="50"/>
      <c r="AD84" s="50"/>
      <c r="AE84" s="50"/>
      <c r="AF84" s="50"/>
      <c r="AG84" s="50"/>
      <c r="AH84" s="50"/>
      <c r="AI84" s="524"/>
      <c r="AJ84" s="524"/>
      <c r="AK84" s="524"/>
      <c r="AL84" s="524"/>
      <c r="AM84" s="524"/>
      <c r="AN84" s="524"/>
      <c r="AO84" s="524"/>
      <c r="AP84" s="524"/>
      <c r="BS84" s="50"/>
      <c r="BT84" s="50"/>
      <c r="BU84" s="50"/>
      <c r="BV84" s="50"/>
      <c r="BW84" s="50"/>
      <c r="BX84" s="50"/>
      <c r="BY84" s="524"/>
      <c r="BZ84" s="524"/>
      <c r="CA84" s="524"/>
      <c r="CB84" s="524"/>
      <c r="CC84" s="524"/>
      <c r="CD84" s="524"/>
      <c r="CE84" s="524"/>
      <c r="CF84" s="524"/>
    </row>
    <row r="85" spans="29:84" x14ac:dyDescent="0.3">
      <c r="AC85" s="50"/>
      <c r="AD85" s="50"/>
      <c r="AE85" s="50"/>
      <c r="AF85" s="50"/>
      <c r="AG85" s="50"/>
      <c r="AH85" s="50"/>
      <c r="AI85" s="524"/>
      <c r="AJ85" s="524"/>
      <c r="AK85" s="524"/>
      <c r="AL85" s="524"/>
      <c r="AM85" s="524"/>
      <c r="AN85" s="524"/>
      <c r="AO85" s="524"/>
      <c r="AP85" s="524"/>
      <c r="BS85" s="50"/>
      <c r="BT85" s="50"/>
      <c r="BU85" s="50"/>
      <c r="BV85" s="50"/>
      <c r="BW85" s="50"/>
      <c r="BX85" s="50"/>
      <c r="BY85" s="524"/>
      <c r="BZ85" s="524"/>
      <c r="CA85" s="524"/>
      <c r="CB85" s="524"/>
      <c r="CC85" s="524"/>
      <c r="CD85" s="524"/>
      <c r="CE85" s="524"/>
      <c r="CF85" s="524"/>
    </row>
    <row r="86" spans="29:84" x14ac:dyDescent="0.3">
      <c r="AC86" s="50"/>
      <c r="AD86" s="50"/>
      <c r="AE86" s="50"/>
      <c r="AF86" s="50"/>
      <c r="AG86" s="50"/>
      <c r="AH86" s="50"/>
      <c r="AI86" s="524"/>
      <c r="AJ86" s="524"/>
      <c r="AK86" s="524"/>
      <c r="AL86" s="524"/>
      <c r="AM86" s="524"/>
      <c r="AN86" s="524"/>
      <c r="AO86" s="524"/>
      <c r="AP86" s="524"/>
      <c r="BS86" s="50"/>
      <c r="BT86" s="50"/>
      <c r="BU86" s="50"/>
      <c r="BV86" s="50"/>
      <c r="BW86" s="50"/>
      <c r="BX86" s="50"/>
      <c r="BY86" s="524"/>
      <c r="BZ86" s="524"/>
      <c r="CA86" s="524"/>
      <c r="CB86" s="524"/>
      <c r="CC86" s="524"/>
      <c r="CD86" s="524"/>
      <c r="CE86" s="524"/>
      <c r="CF86" s="524"/>
    </row>
    <row r="87" spans="29:84" x14ac:dyDescent="0.3">
      <c r="AC87" s="50"/>
      <c r="AD87" s="50"/>
      <c r="AE87" s="50"/>
      <c r="AF87" s="50"/>
      <c r="AG87" s="50"/>
      <c r="AH87" s="50"/>
      <c r="AI87" s="524"/>
      <c r="AJ87" s="524"/>
      <c r="AK87" s="524"/>
      <c r="AL87" s="524"/>
      <c r="AM87" s="524"/>
      <c r="AN87" s="524"/>
      <c r="AO87" s="524"/>
      <c r="AP87" s="524"/>
      <c r="BS87" s="50"/>
      <c r="BT87" s="50"/>
      <c r="BU87" s="50"/>
      <c r="BV87" s="50"/>
      <c r="BW87" s="50"/>
      <c r="BX87" s="50"/>
      <c r="BY87" s="524"/>
      <c r="BZ87" s="524"/>
      <c r="CA87" s="524"/>
      <c r="CB87" s="524"/>
      <c r="CC87" s="524"/>
      <c r="CD87" s="524"/>
      <c r="CE87" s="524"/>
      <c r="CF87" s="524"/>
    </row>
    <row r="88" spans="29:84" x14ac:dyDescent="0.3">
      <c r="AC88" s="50"/>
      <c r="AD88" s="50"/>
      <c r="AE88" s="50"/>
      <c r="AF88" s="50"/>
      <c r="AG88" s="50"/>
      <c r="AH88" s="50"/>
      <c r="AI88" s="524"/>
      <c r="AJ88" s="524"/>
      <c r="AK88" s="524"/>
      <c r="AL88" s="524"/>
      <c r="AM88" s="524"/>
      <c r="AN88" s="524"/>
      <c r="AO88" s="524"/>
      <c r="AP88" s="524"/>
      <c r="BS88" s="50"/>
      <c r="BT88" s="50"/>
      <c r="BU88" s="50"/>
      <c r="BV88" s="50"/>
      <c r="BW88" s="50"/>
      <c r="BX88" s="50"/>
      <c r="BY88" s="524"/>
      <c r="BZ88" s="524"/>
      <c r="CA88" s="524"/>
      <c r="CB88" s="524"/>
      <c r="CC88" s="524"/>
      <c r="CD88" s="524"/>
      <c r="CE88" s="524"/>
      <c r="CF88" s="524"/>
    </row>
    <row r="89" spans="29:84" x14ac:dyDescent="0.3">
      <c r="AC89" s="50"/>
      <c r="AD89" s="50"/>
      <c r="AE89" s="50"/>
      <c r="AF89" s="50"/>
      <c r="AG89" s="50"/>
      <c r="AH89" s="50"/>
      <c r="AI89" s="524"/>
      <c r="AJ89" s="524"/>
      <c r="AK89" s="524"/>
      <c r="AL89" s="524"/>
      <c r="AM89" s="524"/>
      <c r="AN89" s="524"/>
      <c r="AO89" s="524"/>
      <c r="AP89" s="524"/>
      <c r="BS89" s="50"/>
      <c r="BT89" s="50"/>
      <c r="BU89" s="50"/>
      <c r="BV89" s="50"/>
      <c r="BW89" s="50"/>
      <c r="BX89" s="50"/>
      <c r="BY89" s="524"/>
      <c r="BZ89" s="524"/>
      <c r="CA89" s="524"/>
      <c r="CB89" s="524"/>
      <c r="CC89" s="524"/>
      <c r="CD89" s="524"/>
      <c r="CE89" s="524"/>
      <c r="CF89" s="524"/>
    </row>
    <row r="90" spans="29:84" x14ac:dyDescent="0.3">
      <c r="AC90" s="50"/>
      <c r="AD90" s="50"/>
      <c r="AE90" s="50"/>
      <c r="AF90" s="50"/>
      <c r="AG90" s="50"/>
      <c r="AH90" s="50"/>
      <c r="AI90" s="524"/>
      <c r="AJ90" s="524"/>
      <c r="AK90" s="524"/>
      <c r="AL90" s="524"/>
      <c r="AM90" s="524"/>
      <c r="AN90" s="524"/>
      <c r="AO90" s="524"/>
      <c r="AP90" s="524"/>
      <c r="BS90" s="50"/>
      <c r="BT90" s="50"/>
      <c r="BU90" s="50"/>
      <c r="BV90" s="50"/>
      <c r="BW90" s="50"/>
      <c r="BX90" s="50"/>
      <c r="BY90" s="524"/>
      <c r="BZ90" s="524"/>
      <c r="CA90" s="524"/>
      <c r="CB90" s="524"/>
      <c r="CC90" s="524"/>
      <c r="CD90" s="524"/>
      <c r="CE90" s="524"/>
      <c r="CF90" s="524"/>
    </row>
  </sheetData>
  <sortState xmlns:xlrd2="http://schemas.microsoft.com/office/spreadsheetml/2017/richdata2" ref="A5:CG16">
    <sortCondition descending="1" ref="CG5:CG16"/>
  </sortState>
  <mergeCells count="12">
    <mergeCell ref="BZ3:CF3"/>
    <mergeCell ref="E3:L3"/>
    <mergeCell ref="M3:T3"/>
    <mergeCell ref="AJ3:AP3"/>
    <mergeCell ref="U3:AB3"/>
    <mergeCell ref="AC1:AD1"/>
    <mergeCell ref="BS3:BY3"/>
    <mergeCell ref="BC3:BJ3"/>
    <mergeCell ref="AQ3:AU3"/>
    <mergeCell ref="AC3:AI3"/>
    <mergeCell ref="BK3:BR3"/>
    <mergeCell ref="AV3:BB3"/>
  </mergeCells>
  <phoneticPr fontId="12" type="noConversion"/>
  <pageMargins left="0.5" right="0.5" top="0.5" bottom="0.5" header="0" footer="0"/>
  <pageSetup scale="94" orientation="landscape" r:id="rId1"/>
  <ignoredErrors>
    <ignoredError sqref="BJ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AFAFA-2F4F-4D70-8A76-12514456F51A}">
  <dimension ref="A1:AH58"/>
  <sheetViews>
    <sheetView defaultGridColor="0" topLeftCell="A30" colorId="8" zoomScale="92" zoomScaleNormal="92" workbookViewId="0">
      <selection activeCell="O17" sqref="O17"/>
    </sheetView>
  </sheetViews>
  <sheetFormatPr defaultRowHeight="12.75" x14ac:dyDescent="0.2"/>
  <cols>
    <col min="1" max="1" width="30.85546875" customWidth="1"/>
    <col min="2" max="2" width="21.42578125" customWidth="1"/>
    <col min="3" max="3" width="10.140625" customWidth="1"/>
    <col min="4" max="5" width="5.28515625" customWidth="1"/>
    <col min="6" max="6" width="5.7109375" customWidth="1"/>
    <col min="7" max="7" width="6.140625" customWidth="1"/>
    <col min="8" max="9" width="5.42578125" customWidth="1"/>
    <col min="10" max="12" width="5.28515625" customWidth="1"/>
    <col min="13" max="14" width="5.85546875" customWidth="1"/>
    <col min="15" max="15" width="5.42578125" customWidth="1"/>
    <col min="18" max="18" width="27.5703125" customWidth="1"/>
    <col min="19" max="19" width="22.28515625" customWidth="1"/>
    <col min="20" max="20" width="10.140625" customWidth="1"/>
    <col min="21" max="22" width="5.28515625" customWidth="1"/>
    <col min="23" max="23" width="5.7109375" customWidth="1"/>
    <col min="24" max="24" width="5.85546875" customWidth="1"/>
    <col min="25" max="26" width="5.7109375" customWidth="1"/>
    <col min="27" max="27" width="5.5703125" customWidth="1"/>
    <col min="28" max="28" width="5.28515625" customWidth="1"/>
    <col min="29" max="29" width="4.85546875" customWidth="1"/>
    <col min="30" max="30" width="5.7109375" customWidth="1"/>
    <col min="31" max="31" width="5.5703125" customWidth="1"/>
  </cols>
  <sheetData>
    <row r="1" spans="1:34" ht="20.25" x14ac:dyDescent="0.3">
      <c r="A1" s="350" t="s">
        <v>623</v>
      </c>
      <c r="B1" s="350"/>
      <c r="C1" s="350"/>
    </row>
    <row r="2" spans="1:34" ht="38.25" customHeight="1" x14ac:dyDescent="0.2">
      <c r="A2" s="1508" t="s">
        <v>619</v>
      </c>
      <c r="B2" s="1509"/>
      <c r="C2" s="1509"/>
      <c r="D2" s="1509"/>
      <c r="E2" s="1509"/>
      <c r="F2" s="1509"/>
      <c r="G2" s="1509"/>
      <c r="H2" s="1509"/>
      <c r="I2" s="1509"/>
      <c r="J2" s="1509"/>
      <c r="K2" s="1509"/>
      <c r="L2" s="1509"/>
      <c r="M2" s="1509"/>
      <c r="N2" s="1509"/>
      <c r="O2" s="1509"/>
      <c r="P2" s="1509"/>
      <c r="Q2" s="1509"/>
      <c r="R2" s="1509"/>
    </row>
    <row r="4" spans="1:34" x14ac:dyDescent="0.2">
      <c r="A4" s="192" t="s">
        <v>16</v>
      </c>
      <c r="B4" s="192" t="s">
        <v>147</v>
      </c>
    </row>
    <row r="5" spans="1:34" ht="61.5" x14ac:dyDescent="0.2">
      <c r="A5" s="577"/>
      <c r="B5" s="344"/>
      <c r="C5" s="285"/>
      <c r="D5" s="640" t="s">
        <v>259</v>
      </c>
      <c r="E5" s="640" t="s">
        <v>259</v>
      </c>
      <c r="F5" s="640" t="s">
        <v>227</v>
      </c>
      <c r="G5" s="640" t="s">
        <v>227</v>
      </c>
      <c r="H5" s="640" t="s">
        <v>259</v>
      </c>
      <c r="I5" s="637" t="s">
        <v>577</v>
      </c>
      <c r="J5" s="640" t="s">
        <v>224</v>
      </c>
      <c r="K5" s="640" t="s">
        <v>2</v>
      </c>
      <c r="L5" s="640" t="s">
        <v>227</v>
      </c>
      <c r="M5" s="640" t="s">
        <v>227</v>
      </c>
      <c r="N5" s="640" t="s">
        <v>259</v>
      </c>
      <c r="O5" s="640" t="s">
        <v>259</v>
      </c>
      <c r="P5" s="285"/>
      <c r="T5" s="285"/>
      <c r="U5" s="640" t="s">
        <v>259</v>
      </c>
      <c r="V5" s="640" t="s">
        <v>259</v>
      </c>
      <c r="W5" s="640" t="s">
        <v>227</v>
      </c>
      <c r="X5" s="640" t="s">
        <v>227</v>
      </c>
      <c r="Y5" s="640" t="s">
        <v>259</v>
      </c>
      <c r="Z5" s="640" t="s">
        <v>577</v>
      </c>
      <c r="AA5" s="640" t="s">
        <v>224</v>
      </c>
      <c r="AB5" s="640" t="s">
        <v>227</v>
      </c>
      <c r="AC5" s="640" t="s">
        <v>227</v>
      </c>
      <c r="AD5" s="640" t="s">
        <v>259</v>
      </c>
      <c r="AE5" s="640" t="s">
        <v>259</v>
      </c>
      <c r="AF5" s="285"/>
    </row>
    <row r="6" spans="1:34" ht="15" x14ac:dyDescent="0.3">
      <c r="C6" s="285"/>
      <c r="D6" s="285"/>
      <c r="E6" s="285"/>
      <c r="P6" s="88" t="s">
        <v>144</v>
      </c>
      <c r="Q6" s="50" t="s">
        <v>424</v>
      </c>
      <c r="T6" s="285"/>
      <c r="U6" s="285"/>
      <c r="V6" s="285"/>
      <c r="AF6" s="88" t="s">
        <v>304</v>
      </c>
      <c r="AG6" s="88" t="s">
        <v>20</v>
      </c>
      <c r="AH6" s="88" t="s">
        <v>424</v>
      </c>
    </row>
    <row r="7" spans="1:34" ht="15.75" x14ac:dyDescent="0.3">
      <c r="A7" s="90" t="s">
        <v>496</v>
      </c>
      <c r="B7" s="91" t="s">
        <v>334</v>
      </c>
      <c r="C7" s="285" t="s">
        <v>303</v>
      </c>
      <c r="D7" s="287">
        <f>'AM WEST PERF'!L8</f>
        <v>9</v>
      </c>
      <c r="E7" s="287">
        <f>'AM WEST PERF'!S8</f>
        <v>9</v>
      </c>
      <c r="F7" s="288">
        <f>'AM WEST PERF'!AD8</f>
        <v>5</v>
      </c>
      <c r="G7" s="288">
        <f>'AM WEST PERF'!AI8</f>
        <v>6</v>
      </c>
      <c r="H7" s="288">
        <f>'AM WEST PERF'!Y8</f>
        <v>12</v>
      </c>
      <c r="I7" s="288">
        <f>'AM WEST PERF'!BO8</f>
        <v>16</v>
      </c>
      <c r="J7" s="288">
        <f>'AM WEST PERF'!AO8</f>
        <v>9</v>
      </c>
      <c r="K7" s="288">
        <f>'AM WEST PERF'!BG8</f>
        <v>9</v>
      </c>
      <c r="L7" s="288">
        <f>'AM WEST PERF'!BS8</f>
        <v>8</v>
      </c>
      <c r="M7" s="1031">
        <f>'AM WEST PERF'!BW8</f>
        <v>7</v>
      </c>
      <c r="N7" s="1000">
        <f>'AM WEST PERF'!AU8</f>
        <v>14</v>
      </c>
      <c r="O7" s="1000">
        <f>'AM WEST PERF'!BA8</f>
        <v>13</v>
      </c>
      <c r="P7" s="44">
        <f>SUM(D7:O7)</f>
        <v>117</v>
      </c>
      <c r="Q7" s="1008">
        <v>2</v>
      </c>
      <c r="R7" s="93"/>
      <c r="S7" s="28"/>
      <c r="T7" s="285" t="s">
        <v>303</v>
      </c>
      <c r="U7" s="321"/>
      <c r="V7" s="322"/>
      <c r="W7" s="850"/>
      <c r="X7" s="850"/>
      <c r="Y7" s="850"/>
      <c r="Z7" s="850"/>
      <c r="AA7" s="850"/>
      <c r="AB7" s="850"/>
      <c r="AC7" s="851"/>
      <c r="AD7" s="737"/>
      <c r="AE7" s="1001"/>
      <c r="AF7" s="44">
        <f>SUM(U7:AE7)</f>
        <v>0</v>
      </c>
      <c r="AG7" s="854">
        <f>SUM(AF7)</f>
        <v>0</v>
      </c>
      <c r="AH7" s="996"/>
    </row>
    <row r="8" spans="1:34" ht="15" x14ac:dyDescent="0.25">
      <c r="A8" s="192"/>
      <c r="C8" s="285" t="s">
        <v>288</v>
      </c>
      <c r="D8" s="287">
        <f>'AM RANCH'!L10</f>
        <v>18</v>
      </c>
      <c r="E8" s="287">
        <f>'AM RANCH'!S10</f>
        <v>14</v>
      </c>
      <c r="F8" s="288">
        <f>'AM RANCH'!AK10</f>
        <v>4</v>
      </c>
      <c r="G8" s="288">
        <f>'AM RANCH'!AQ10</f>
        <v>4</v>
      </c>
      <c r="H8" s="288">
        <f>'AM RANCH'!AE10</f>
        <v>12</v>
      </c>
      <c r="I8" s="288">
        <f>'AM RANCH'!Y10</f>
        <v>12</v>
      </c>
      <c r="J8" s="288">
        <f>'AM RANCH'!BA10</f>
        <v>8</v>
      </c>
      <c r="K8" s="288">
        <f>'AM RANCH'!AU10</f>
        <v>3</v>
      </c>
      <c r="L8" s="288">
        <f>'AM RANCH'!BR10</f>
        <v>5</v>
      </c>
      <c r="M8" s="1031">
        <f>'AM RANCH'!BW10</f>
        <v>7</v>
      </c>
      <c r="N8" s="1000">
        <f>'AM RANCH'!BG10</f>
        <v>11</v>
      </c>
      <c r="O8" s="1000">
        <f>'AM RANCH'!BM10</f>
        <v>10</v>
      </c>
      <c r="P8" s="44">
        <f>SUM(D8:O8)</f>
        <v>108</v>
      </c>
      <c r="Q8" s="1008"/>
      <c r="R8" s="88"/>
      <c r="T8" s="285" t="s">
        <v>288</v>
      </c>
      <c r="U8" s="324"/>
      <c r="V8" s="325"/>
      <c r="W8" s="597"/>
      <c r="X8" s="597"/>
      <c r="Y8" s="597"/>
      <c r="Z8" s="597"/>
      <c r="AA8" s="597"/>
      <c r="AB8" s="597"/>
      <c r="AC8" s="855"/>
      <c r="AD8" s="740"/>
      <c r="AE8" s="1002"/>
      <c r="AF8" s="166">
        <f>SUM(U8:AE8)</f>
        <v>0</v>
      </c>
      <c r="AG8" s="858">
        <f>SUM(AF8)</f>
        <v>0</v>
      </c>
      <c r="AH8" s="996"/>
    </row>
    <row r="9" spans="1:34" ht="15" x14ac:dyDescent="0.25">
      <c r="A9" s="192"/>
      <c r="C9" s="285" t="s">
        <v>160</v>
      </c>
      <c r="D9" s="287">
        <f>'AM ENG PERF'!O21</f>
        <v>11</v>
      </c>
      <c r="E9" s="287">
        <f>'AM ENG PERF'!Z21</f>
        <v>11</v>
      </c>
      <c r="F9" s="288">
        <f>'AM ENG PERF'!BB21</f>
        <v>2</v>
      </c>
      <c r="G9" s="288">
        <f>'AM ENG PERF'!BJ21</f>
        <v>2</v>
      </c>
      <c r="H9" s="288">
        <f>'AM ENG PERF'!AT21</f>
        <v>3</v>
      </c>
      <c r="I9" s="288">
        <f>'AM ENG PERF'!AL21</f>
        <v>4</v>
      </c>
      <c r="J9" s="288">
        <f>'AM ENG PERF'!BS21</f>
        <v>12</v>
      </c>
      <c r="K9" s="288">
        <f>'AM ENG PERF'!CQ21</f>
        <v>3</v>
      </c>
      <c r="L9" s="288">
        <f>'AM ENG PERF'!CY21</f>
        <v>7</v>
      </c>
      <c r="M9" s="1031">
        <f>'AM ENG PERF'!DG21</f>
        <v>7</v>
      </c>
      <c r="N9" s="1000">
        <f>'AM ENG PERF'!O21</f>
        <v>11</v>
      </c>
      <c r="O9" s="1000">
        <f>'AM ENG PERF'!Z21</f>
        <v>11</v>
      </c>
      <c r="P9" s="44">
        <f>SUM(D9:O9)</f>
        <v>84</v>
      </c>
      <c r="Q9" s="1008"/>
      <c r="T9" s="285" t="s">
        <v>160</v>
      </c>
      <c r="U9" s="324"/>
      <c r="V9" s="325"/>
      <c r="W9" s="597"/>
      <c r="X9" s="597"/>
      <c r="Y9" s="597"/>
      <c r="Z9" s="597"/>
      <c r="AA9" s="597"/>
      <c r="AB9" s="597"/>
      <c r="AC9" s="855"/>
      <c r="AD9" s="856"/>
      <c r="AE9" s="857"/>
      <c r="AF9" s="166"/>
      <c r="AG9" s="858">
        <v>0</v>
      </c>
      <c r="AH9" s="996"/>
    </row>
    <row r="10" spans="1:34" ht="15" x14ac:dyDescent="0.25">
      <c r="A10" s="192"/>
      <c r="C10" s="285"/>
      <c r="D10" s="285"/>
      <c r="E10" s="285"/>
      <c r="M10" s="285"/>
      <c r="N10" s="285"/>
      <c r="P10" s="835">
        <f>SUM(P7:P9)</f>
        <v>309</v>
      </c>
      <c r="Q10" s="1008"/>
      <c r="T10" s="285"/>
      <c r="U10" s="285"/>
      <c r="V10" s="285"/>
      <c r="AC10" s="285"/>
      <c r="AD10" s="285"/>
      <c r="AF10" s="166">
        <f>SUM(AF7:AF9)</f>
        <v>0</v>
      </c>
      <c r="AG10" s="859">
        <f>SUM(AG7:AG9)</f>
        <v>0</v>
      </c>
      <c r="AH10" s="996"/>
    </row>
    <row r="11" spans="1:34" ht="15" x14ac:dyDescent="0.25">
      <c r="A11" s="192"/>
      <c r="C11" s="285"/>
      <c r="D11" s="285"/>
      <c r="E11" s="285"/>
      <c r="P11" s="88"/>
      <c r="Q11" s="1008"/>
      <c r="AF11" s="88"/>
      <c r="AH11" s="996"/>
    </row>
    <row r="12" spans="1:34" ht="15.75" x14ac:dyDescent="0.3">
      <c r="A12" s="1325" t="s">
        <v>210</v>
      </c>
      <c r="B12" s="263" t="s">
        <v>211</v>
      </c>
      <c r="C12" s="285" t="s">
        <v>303</v>
      </c>
      <c r="D12" s="287">
        <f>'AM WEST PERF'!L11</f>
        <v>10</v>
      </c>
      <c r="E12" s="287">
        <f>'AM WEST PERF'!S11</f>
        <v>10</v>
      </c>
      <c r="F12" s="288"/>
      <c r="G12" s="288"/>
      <c r="H12" s="288">
        <f>'AM WEST PERF'!Y11</f>
        <v>13</v>
      </c>
      <c r="I12" s="288">
        <f>'AM WEST PERF'!BO11</f>
        <v>18</v>
      </c>
      <c r="J12" s="288">
        <f>'AM WEST PERF'!AO11</f>
        <v>15</v>
      </c>
      <c r="K12" s="288"/>
      <c r="L12" s="288">
        <f>'AM WEST PERF'!BS11</f>
        <v>8</v>
      </c>
      <c r="M12" s="288">
        <f>'AM WEST PERF'!BW11</f>
        <v>8</v>
      </c>
      <c r="N12" s="288">
        <f>'AM WEST PERF'!AU11</f>
        <v>10</v>
      </c>
      <c r="O12" s="288">
        <f>'AM WEST PERF'!BA11</f>
        <v>13</v>
      </c>
      <c r="P12" s="44">
        <f>SUM(D12:O12)</f>
        <v>105</v>
      </c>
      <c r="Q12" s="1008">
        <v>3</v>
      </c>
      <c r="R12" s="93"/>
      <c r="S12" s="44"/>
      <c r="T12" s="285" t="s">
        <v>303</v>
      </c>
      <c r="U12" s="321"/>
      <c r="V12" s="322"/>
      <c r="W12" s="850"/>
      <c r="X12" s="850"/>
      <c r="Y12" s="850"/>
      <c r="Z12" s="850"/>
      <c r="AA12" s="850"/>
      <c r="AB12" s="850"/>
      <c r="AC12" s="851"/>
      <c r="AD12" s="737"/>
      <c r="AE12" s="1001"/>
      <c r="AF12" s="44">
        <f>SUM(U12:AE12)</f>
        <v>0</v>
      </c>
      <c r="AG12" s="854">
        <f>SUM(AF12)</f>
        <v>0</v>
      </c>
      <c r="AH12" s="996"/>
    </row>
    <row r="13" spans="1:34" ht="15" x14ac:dyDescent="0.25">
      <c r="A13" s="192"/>
      <c r="C13" s="285" t="s">
        <v>288</v>
      </c>
      <c r="D13" s="287">
        <f>'AM RANCH'!L13</f>
        <v>9</v>
      </c>
      <c r="E13" s="287">
        <f>'AM RANCH'!S13</f>
        <v>12</v>
      </c>
      <c r="F13" s="288"/>
      <c r="G13" s="288"/>
      <c r="H13" s="288">
        <f>'AM RANCH'!AE13</f>
        <v>12</v>
      </c>
      <c r="I13" s="288">
        <f>'AM RANCH'!Y13</f>
        <v>6</v>
      </c>
      <c r="J13" s="288">
        <f>'AM RANCH'!BA13</f>
        <v>10</v>
      </c>
      <c r="K13" s="288"/>
      <c r="L13" s="288">
        <f>'AM RANCH'!BR13</f>
        <v>10</v>
      </c>
      <c r="M13" s="288">
        <f>'AM RANCH'!BW13</f>
        <v>10</v>
      </c>
      <c r="N13" s="288">
        <f>'AM RANCH'!BG13</f>
        <v>14</v>
      </c>
      <c r="O13" s="288">
        <f>'AM RANCH'!BM13</f>
        <v>14</v>
      </c>
      <c r="P13" s="44">
        <f>SUM(D13:O13)</f>
        <v>97</v>
      </c>
      <c r="Q13" s="1008"/>
      <c r="R13" s="88"/>
      <c r="T13" s="285" t="s">
        <v>288</v>
      </c>
      <c r="U13" s="324"/>
      <c r="V13" s="325"/>
      <c r="W13" s="597"/>
      <c r="X13" s="597"/>
      <c r="Y13" s="597"/>
      <c r="Z13" s="597"/>
      <c r="AA13" s="597"/>
      <c r="AB13" s="597"/>
      <c r="AC13" s="855"/>
      <c r="AD13" s="740"/>
      <c r="AE13" s="1002"/>
      <c r="AF13" s="166">
        <f>SUM(U13:AE13)</f>
        <v>0</v>
      </c>
      <c r="AG13" s="858">
        <f>SUM(AF13)</f>
        <v>0</v>
      </c>
      <c r="AH13" s="996"/>
    </row>
    <row r="14" spans="1:34" ht="15" x14ac:dyDescent="0.25">
      <c r="A14" s="192"/>
      <c r="C14" s="285" t="s">
        <v>160</v>
      </c>
      <c r="D14" s="287">
        <f>'AM ENG PERF'!O16</f>
        <v>9</v>
      </c>
      <c r="E14" s="287">
        <f>'AM ENG PERF'!Z16</f>
        <v>10</v>
      </c>
      <c r="F14" s="288"/>
      <c r="G14" s="288"/>
      <c r="H14" s="288">
        <f>'AM ENG PERF'!AT16</f>
        <v>3</v>
      </c>
      <c r="I14" s="288">
        <f>'AM ENG PERF'!AL16</f>
        <v>5</v>
      </c>
      <c r="J14" s="288">
        <f>'AM ENG PERF'!BS16</f>
        <v>14</v>
      </c>
      <c r="K14" s="288"/>
      <c r="L14" s="288">
        <f>'AM ENG PERF'!CY16</f>
        <v>5</v>
      </c>
      <c r="M14" s="288">
        <f>'AM ENG PERF'!DG16</f>
        <v>5</v>
      </c>
      <c r="N14" s="288">
        <f>'AM ENG PERF'!O16</f>
        <v>9</v>
      </c>
      <c r="O14" s="288">
        <f>'AM ENG PERF'!Z16</f>
        <v>10</v>
      </c>
      <c r="P14" s="44">
        <f>SUM(D14:O14)</f>
        <v>70</v>
      </c>
      <c r="Q14" s="1008"/>
      <c r="T14" s="285" t="s">
        <v>160</v>
      </c>
      <c r="U14" s="324"/>
      <c r="V14" s="325"/>
      <c r="W14" s="597"/>
      <c r="X14" s="597"/>
      <c r="Y14" s="597"/>
      <c r="Z14" s="597"/>
      <c r="AA14" s="597"/>
      <c r="AB14" s="597"/>
      <c r="AC14" s="855"/>
      <c r="AD14" s="740"/>
      <c r="AE14" s="1002"/>
      <c r="AF14" s="166">
        <f>SUM(U14:AE14)</f>
        <v>0</v>
      </c>
      <c r="AG14" s="858">
        <f>SUM(AF14)</f>
        <v>0</v>
      </c>
      <c r="AH14" s="996"/>
    </row>
    <row r="15" spans="1:34" ht="15" x14ac:dyDescent="0.25">
      <c r="A15" s="192"/>
      <c r="C15" s="285"/>
      <c r="D15" s="285"/>
      <c r="E15" s="285"/>
      <c r="M15" s="285"/>
      <c r="N15" s="285"/>
      <c r="O15" s="28"/>
      <c r="P15" s="93">
        <f>SUM(P12:P14)</f>
        <v>272</v>
      </c>
      <c r="Q15" s="1008"/>
      <c r="T15" s="285"/>
      <c r="U15" s="285"/>
      <c r="V15" s="285"/>
      <c r="AC15" s="285"/>
      <c r="AD15" s="285"/>
      <c r="AF15" s="166">
        <f>SUM(AF12:AF14)</f>
        <v>0</v>
      </c>
      <c r="AG15" s="859">
        <f>SUM(AG12:AG14)</f>
        <v>0</v>
      </c>
      <c r="AH15" s="996"/>
    </row>
    <row r="16" spans="1:34" ht="15" x14ac:dyDescent="0.25">
      <c r="A16" s="192"/>
      <c r="C16" s="285"/>
      <c r="D16" s="285"/>
      <c r="E16" s="285"/>
      <c r="P16" s="88"/>
      <c r="Q16" s="1008"/>
      <c r="AF16" s="88"/>
      <c r="AH16" s="996"/>
    </row>
    <row r="17" spans="1:34" ht="15.75" x14ac:dyDescent="0.3">
      <c r="A17" s="861" t="s">
        <v>508</v>
      </c>
      <c r="B17" s="71" t="s">
        <v>509</v>
      </c>
      <c r="C17" s="285" t="s">
        <v>303</v>
      </c>
      <c r="D17" s="287">
        <f>'AM WEST PERF'!L22</f>
        <v>10.5</v>
      </c>
      <c r="E17" s="287">
        <f>'AM WEST PERF'!S22</f>
        <v>12</v>
      </c>
      <c r="F17" s="288">
        <f>'AM WEST PERF'!AD22</f>
        <v>9</v>
      </c>
      <c r="G17" s="288">
        <f>'AM WEST PERF'!AI22</f>
        <v>8</v>
      </c>
      <c r="H17" s="288">
        <f>'AM WEST PERF'!Y22</f>
        <v>14</v>
      </c>
      <c r="I17" s="288">
        <f>'AM WEST PERF'!BO22</f>
        <v>18</v>
      </c>
      <c r="J17" s="288">
        <f>'AM WEST PERF'!AO22</f>
        <v>21</v>
      </c>
      <c r="K17" s="288">
        <f>'AM WEST PERF'!BG22</f>
        <v>11</v>
      </c>
      <c r="L17" s="288">
        <f>'AM WEST PERF'!BS22</f>
        <v>8</v>
      </c>
      <c r="M17" s="288">
        <f>'AM WEST PERF'!BW22</f>
        <v>9</v>
      </c>
      <c r="N17" s="290">
        <f>'AM WEST PERF'!AU22</f>
        <v>17</v>
      </c>
      <c r="O17" s="290">
        <f>'AM WEST PERF'!BA22</f>
        <v>17</v>
      </c>
      <c r="P17" s="44">
        <f>SUM(D17:O17)</f>
        <v>154.5</v>
      </c>
      <c r="Q17" s="1008">
        <v>1</v>
      </c>
      <c r="R17" s="93"/>
      <c r="S17" s="134"/>
      <c r="T17" s="285" t="s">
        <v>303</v>
      </c>
      <c r="U17" s="321"/>
      <c r="V17" s="322"/>
      <c r="W17" s="851"/>
      <c r="X17" s="850"/>
      <c r="Y17" s="850"/>
      <c r="Z17" s="850"/>
      <c r="AA17" s="850"/>
      <c r="AB17" s="850"/>
      <c r="AC17" s="736"/>
      <c r="AD17" s="852"/>
      <c r="AE17" s="853"/>
      <c r="AF17" s="44">
        <f>SUM(U17:AE17)</f>
        <v>0</v>
      </c>
      <c r="AG17" s="854">
        <f>SUM(X17,AA17,AB17,AC17,U17)</f>
        <v>0</v>
      </c>
      <c r="AH17" s="996"/>
    </row>
    <row r="18" spans="1:34" ht="15" x14ac:dyDescent="0.25">
      <c r="A18" s="192"/>
      <c r="C18" s="285" t="s">
        <v>288</v>
      </c>
      <c r="D18" s="287">
        <f>'AM RANCH'!L9</f>
        <v>22</v>
      </c>
      <c r="E18" s="287">
        <f>'AM RANCH'!S9</f>
        <v>19</v>
      </c>
      <c r="F18" s="288">
        <f>'AM RANCH'!AK9</f>
        <v>6</v>
      </c>
      <c r="G18" s="288">
        <f>'AM RANCH'!AQ9</f>
        <v>6</v>
      </c>
      <c r="H18" s="288">
        <f>'AM RANCH'!AE9</f>
        <v>16</v>
      </c>
      <c r="I18" s="288">
        <f>'AM RANCH'!Y9</f>
        <v>14</v>
      </c>
      <c r="J18" s="288">
        <f>'AM RANCH'!BA9</f>
        <v>12</v>
      </c>
      <c r="K18" s="288">
        <f>'AM RANCH'!AU9</f>
        <v>9</v>
      </c>
      <c r="L18" s="288">
        <f>'AM RANCH'!BR9</f>
        <v>12</v>
      </c>
      <c r="M18" s="288">
        <f>'AM RANCH'!BW9</f>
        <v>10</v>
      </c>
      <c r="N18" s="290">
        <f>'AM RANCH'!BG9</f>
        <v>17</v>
      </c>
      <c r="O18" s="290">
        <f>'AM RANCH'!BM9</f>
        <v>17</v>
      </c>
      <c r="P18" s="44">
        <f>SUM(D18:O18)</f>
        <v>160</v>
      </c>
      <c r="Q18" s="1008"/>
      <c r="T18" s="285" t="s">
        <v>288</v>
      </c>
      <c r="U18" s="990"/>
      <c r="V18" s="791"/>
      <c r="W18" s="855"/>
      <c r="X18" s="597"/>
      <c r="Y18" s="597"/>
      <c r="Z18" s="597"/>
      <c r="AA18" s="597"/>
      <c r="AB18" s="597"/>
      <c r="AC18" s="739"/>
      <c r="AD18" s="740"/>
      <c r="AE18" s="857"/>
      <c r="AF18" s="166">
        <f>SUM(U18:AE18)</f>
        <v>0</v>
      </c>
      <c r="AG18" s="858">
        <f>SUM(X18,AA18,AB18,AD18,AE18)</f>
        <v>0</v>
      </c>
      <c r="AH18" s="996"/>
    </row>
    <row r="19" spans="1:34" ht="15" x14ac:dyDescent="0.25">
      <c r="A19" s="192"/>
      <c r="C19" s="285" t="s">
        <v>160</v>
      </c>
      <c r="D19" s="287">
        <f>'AM ENG PERF'!O12</f>
        <v>16</v>
      </c>
      <c r="E19" s="287">
        <f>'AM ENG PERF'!Z12</f>
        <v>15</v>
      </c>
      <c r="F19" s="288">
        <f>'AM ENG PERF'!BB12</f>
        <v>5</v>
      </c>
      <c r="G19" s="288">
        <f>'AM ENG PERF'!BJ12</f>
        <v>5</v>
      </c>
      <c r="H19" s="288">
        <f>'AM ENG PERF'!AT12</f>
        <v>6</v>
      </c>
      <c r="I19" s="288">
        <f>'AM ENG PERF'!AL12</f>
        <v>10</v>
      </c>
      <c r="J19" s="288">
        <f>'AM ENG PERF'!BS12</f>
        <v>22</v>
      </c>
      <c r="K19" s="288">
        <f>'AM ENG PERF'!CQ12</f>
        <v>9</v>
      </c>
      <c r="L19" s="288">
        <f>'AM ENG PERF'!CY12</f>
        <v>12</v>
      </c>
      <c r="M19" s="288">
        <f>'AM ENG PERF'!DG12</f>
        <v>12</v>
      </c>
      <c r="N19" s="290">
        <f>'AM ENG PERF'!CC12</f>
        <v>20</v>
      </c>
      <c r="O19" s="290">
        <f>'AM WEST PERF'!BA22</f>
        <v>17</v>
      </c>
      <c r="P19" s="44">
        <f>SUM(D19:O19)</f>
        <v>149</v>
      </c>
      <c r="Q19" s="1008"/>
      <c r="T19" s="285" t="s">
        <v>160</v>
      </c>
      <c r="U19" s="324"/>
      <c r="V19" s="325"/>
      <c r="W19" s="597"/>
      <c r="X19" s="597"/>
      <c r="Y19" s="597"/>
      <c r="Z19" s="597"/>
      <c r="AA19" s="597"/>
      <c r="AB19" s="597"/>
      <c r="AC19" s="855"/>
      <c r="AD19" s="740"/>
      <c r="AE19" s="1002"/>
      <c r="AF19" s="166">
        <f>SUM(U19:AE19)</f>
        <v>0</v>
      </c>
      <c r="AG19" s="858">
        <f>SUM(AF19)</f>
        <v>0</v>
      </c>
      <c r="AH19" s="996"/>
    </row>
    <row r="20" spans="1:34" ht="15" x14ac:dyDescent="0.25">
      <c r="A20" s="192"/>
      <c r="C20" s="285"/>
      <c r="D20" s="285"/>
      <c r="E20" s="285"/>
      <c r="M20" s="285"/>
      <c r="N20" s="285"/>
      <c r="O20" s="285"/>
      <c r="P20" s="93">
        <f>SUM(P17:P19)</f>
        <v>463.5</v>
      </c>
      <c r="Q20" s="1008"/>
      <c r="T20" s="285"/>
      <c r="U20" s="285"/>
      <c r="V20" s="285"/>
      <c r="AC20" s="285"/>
      <c r="AD20" s="285"/>
      <c r="AF20" s="166">
        <f>SUM(AF17:AF19)</f>
        <v>0</v>
      </c>
      <c r="AG20" s="859">
        <f>SUM(AG17:AG19)</f>
        <v>0</v>
      </c>
      <c r="AH20" s="996"/>
    </row>
    <row r="21" spans="1:34" ht="15.75" x14ac:dyDescent="0.3">
      <c r="A21" s="192"/>
      <c r="C21" s="285"/>
      <c r="D21" s="285"/>
      <c r="E21" s="285"/>
      <c r="P21" s="88"/>
      <c r="Q21" s="1008"/>
      <c r="R21" s="142"/>
      <c r="S21" s="50"/>
      <c r="AF21" s="88"/>
      <c r="AH21" s="996"/>
    </row>
    <row r="22" spans="1:34" ht="15.75" x14ac:dyDescent="0.3">
      <c r="A22" s="90" t="s">
        <v>58</v>
      </c>
      <c r="B22" s="51" t="s">
        <v>27</v>
      </c>
      <c r="C22" s="285" t="s">
        <v>303</v>
      </c>
      <c r="D22" s="287">
        <f>'AM WEST PERF'!L6</f>
        <v>11</v>
      </c>
      <c r="E22" s="287">
        <f>'AM WEST PERF'!S6</f>
        <v>12</v>
      </c>
      <c r="F22" s="288"/>
      <c r="G22" s="288"/>
      <c r="H22" s="288">
        <f>'AM WEST PERF'!Y6</f>
        <v>5</v>
      </c>
      <c r="I22" s="288"/>
      <c r="J22" s="288"/>
      <c r="K22" s="288"/>
      <c r="L22" s="288"/>
      <c r="M22" s="288"/>
      <c r="N22" s="290"/>
      <c r="O22" s="290"/>
      <c r="P22" s="44">
        <f>SUM(D22:O22)</f>
        <v>28</v>
      </c>
      <c r="Q22" s="1008" t="s">
        <v>532</v>
      </c>
      <c r="R22" s="90"/>
      <c r="S22" s="51"/>
      <c r="T22" s="285" t="s">
        <v>303</v>
      </c>
      <c r="U22" s="321"/>
      <c r="V22" s="322"/>
      <c r="W22" s="850"/>
      <c r="X22" s="850"/>
      <c r="Y22" s="850"/>
      <c r="Z22" s="850"/>
      <c r="AA22" s="850"/>
      <c r="AB22" s="850"/>
      <c r="AC22" s="851"/>
      <c r="AD22" s="852"/>
      <c r="AE22" s="853"/>
      <c r="AF22" s="44">
        <f>SUM(U22:AE22)</f>
        <v>0</v>
      </c>
      <c r="AG22" s="854">
        <f>SUM(AF22)</f>
        <v>0</v>
      </c>
      <c r="AH22" s="996"/>
    </row>
    <row r="23" spans="1:34" ht="15" x14ac:dyDescent="0.25">
      <c r="A23" s="192"/>
      <c r="C23" s="285" t="s">
        <v>288</v>
      </c>
      <c r="D23" s="287">
        <f>'AM RANCH'!L8</f>
        <v>12</v>
      </c>
      <c r="E23" s="287">
        <f>'AM RANCH'!S8</f>
        <v>9</v>
      </c>
      <c r="F23" s="288"/>
      <c r="G23" s="288"/>
      <c r="H23" s="288">
        <f>'AM RANCH'!AE8</f>
        <v>8</v>
      </c>
      <c r="I23" s="288"/>
      <c r="J23" s="288"/>
      <c r="K23" s="288"/>
      <c r="L23" s="288"/>
      <c r="M23" s="288"/>
      <c r="N23" s="290"/>
      <c r="O23" s="290"/>
      <c r="P23" s="44">
        <f>SUM(D23:O23)</f>
        <v>29</v>
      </c>
      <c r="Q23" s="1008"/>
      <c r="R23" s="88"/>
      <c r="T23" s="285" t="s">
        <v>288</v>
      </c>
      <c r="U23" s="324"/>
      <c r="V23" s="325"/>
      <c r="W23" s="597"/>
      <c r="X23" s="597"/>
      <c r="Y23" s="597"/>
      <c r="Z23" s="597"/>
      <c r="AA23" s="597"/>
      <c r="AB23" s="597"/>
      <c r="AC23" s="855"/>
      <c r="AD23" s="856"/>
      <c r="AE23" s="857"/>
      <c r="AF23" s="166"/>
      <c r="AG23" s="858">
        <v>0</v>
      </c>
      <c r="AH23" s="996"/>
    </row>
    <row r="24" spans="1:34" ht="15" x14ac:dyDescent="0.25">
      <c r="A24" s="192"/>
      <c r="C24" s="285" t="s">
        <v>160</v>
      </c>
      <c r="D24" s="287"/>
      <c r="E24" s="287"/>
      <c r="F24" s="288"/>
      <c r="G24" s="288"/>
      <c r="H24" s="288"/>
      <c r="I24" s="288"/>
      <c r="J24" s="288"/>
      <c r="K24" s="288"/>
      <c r="L24" s="288"/>
      <c r="M24" s="288"/>
      <c r="N24" s="290"/>
      <c r="O24" s="290"/>
      <c r="P24" s="44">
        <f>SUM(D24:O24)</f>
        <v>0</v>
      </c>
      <c r="Q24" s="1008"/>
      <c r="T24" s="285" t="s">
        <v>160</v>
      </c>
      <c r="U24" s="324"/>
      <c r="V24" s="325"/>
      <c r="W24" s="597"/>
      <c r="X24" s="597"/>
      <c r="Y24" s="597"/>
      <c r="Z24" s="597"/>
      <c r="AA24" s="597"/>
      <c r="AB24" s="597"/>
      <c r="AC24" s="855"/>
      <c r="AD24" s="856"/>
      <c r="AE24" s="857"/>
      <c r="AF24" s="166"/>
      <c r="AG24" s="858">
        <v>0</v>
      </c>
      <c r="AH24" s="996"/>
    </row>
    <row r="25" spans="1:34" ht="15" x14ac:dyDescent="0.25">
      <c r="A25" s="192"/>
      <c r="C25" s="285"/>
      <c r="D25" s="285"/>
      <c r="E25" s="285"/>
      <c r="M25" s="285"/>
      <c r="N25" s="285"/>
      <c r="P25" s="93">
        <f>SUM(P22:P24)</f>
        <v>57</v>
      </c>
      <c r="Q25" s="1008"/>
      <c r="T25" s="285"/>
      <c r="U25" s="285"/>
      <c r="V25" s="285"/>
      <c r="AC25" s="285"/>
      <c r="AD25" s="285"/>
      <c r="AF25" s="166">
        <f>SUM(AF22:AF24)</f>
        <v>0</v>
      </c>
      <c r="AG25" s="859">
        <f>SUM(AG22:AG24)</f>
        <v>0</v>
      </c>
      <c r="AH25" s="996"/>
    </row>
    <row r="26" spans="1:34" ht="15" x14ac:dyDescent="0.25">
      <c r="A26" s="192"/>
      <c r="C26" s="285"/>
      <c r="D26" s="285"/>
      <c r="E26" s="285"/>
      <c r="P26" s="88"/>
      <c r="Q26" s="1008"/>
      <c r="AF26" s="88"/>
      <c r="AH26" s="996"/>
    </row>
    <row r="27" spans="1:34" ht="15.75" x14ac:dyDescent="0.3">
      <c r="A27" s="90" t="s">
        <v>463</v>
      </c>
      <c r="B27" s="91" t="s">
        <v>270</v>
      </c>
      <c r="C27" s="285" t="s">
        <v>303</v>
      </c>
      <c r="D27" s="735">
        <f>'AM WEST PERF'!L23</f>
        <v>4</v>
      </c>
      <c r="E27" s="736">
        <f>'AM WEST PERF'!S23</f>
        <v>5</v>
      </c>
      <c r="F27" s="736"/>
      <c r="G27" s="736"/>
      <c r="H27" s="736">
        <f>'AM WEST PERF'!Y23</f>
        <v>2</v>
      </c>
      <c r="I27" s="736"/>
      <c r="J27" s="736"/>
      <c r="K27" s="736"/>
      <c r="L27" s="736"/>
      <c r="M27" s="736"/>
      <c r="N27" s="735">
        <f>'AM WEST PERF'!AU23</f>
        <v>9</v>
      </c>
      <c r="O27" s="737">
        <f>'AM WEST PERF'!BA23</f>
        <v>12</v>
      </c>
      <c r="P27" s="44">
        <f>SUM(D27:O27)</f>
        <v>32</v>
      </c>
      <c r="Q27" s="1008">
        <v>5</v>
      </c>
      <c r="R27" s="90"/>
      <c r="S27" s="51"/>
      <c r="T27" s="285" t="s">
        <v>303</v>
      </c>
      <c r="U27" s="321"/>
      <c r="V27" s="322"/>
      <c r="W27" s="851"/>
      <c r="X27" s="851"/>
      <c r="Y27" s="850"/>
      <c r="Z27" s="850"/>
      <c r="AA27" s="850"/>
      <c r="AB27" s="850"/>
      <c r="AC27" s="736"/>
      <c r="AD27" s="852"/>
      <c r="AE27" s="853"/>
      <c r="AF27" s="44">
        <f>SUM(U27:AE27)</f>
        <v>0</v>
      </c>
      <c r="AG27" s="854">
        <f>SUM(U27,Y27,AA27,AB27,AC27)</f>
        <v>0</v>
      </c>
      <c r="AH27" s="996"/>
    </row>
    <row r="28" spans="1:34" ht="15" x14ac:dyDescent="0.25">
      <c r="A28" s="192"/>
      <c r="C28" s="285" t="s">
        <v>288</v>
      </c>
      <c r="D28" s="738"/>
      <c r="E28" s="739"/>
      <c r="F28" s="739"/>
      <c r="G28" s="739"/>
      <c r="H28" s="739"/>
      <c r="I28" s="739">
        <f>'AM RANCH'!Y17</f>
        <v>5</v>
      </c>
      <c r="J28" s="739"/>
      <c r="K28" s="739"/>
      <c r="L28" s="739"/>
      <c r="M28" s="739"/>
      <c r="N28" s="735">
        <f>'AM RANCH'!BG17</f>
        <v>4</v>
      </c>
      <c r="O28" s="740">
        <f>'AM RANCH'!BM17</f>
        <v>4</v>
      </c>
      <c r="P28" s="44">
        <f>SUM(D28:O28)</f>
        <v>13</v>
      </c>
      <c r="Q28" s="1008"/>
      <c r="T28" s="285" t="s">
        <v>288</v>
      </c>
      <c r="U28" s="990"/>
      <c r="V28" s="791"/>
      <c r="W28" s="597"/>
      <c r="X28" s="597"/>
      <c r="Y28" s="597"/>
      <c r="Z28" s="597"/>
      <c r="AA28" s="597"/>
      <c r="AB28" s="597"/>
      <c r="AC28" s="739"/>
      <c r="AD28" s="856"/>
      <c r="AE28" s="857"/>
      <c r="AF28" s="166">
        <f>SUM(U28:AE28)</f>
        <v>0</v>
      </c>
      <c r="AG28" s="858">
        <f>SUM(AF28)</f>
        <v>0</v>
      </c>
      <c r="AH28" s="996"/>
    </row>
    <row r="29" spans="1:34" ht="15" x14ac:dyDescent="0.25">
      <c r="A29" s="192"/>
      <c r="C29" s="285" t="s">
        <v>160</v>
      </c>
      <c r="D29" s="738"/>
      <c r="E29" s="739"/>
      <c r="F29" s="739"/>
      <c r="G29" s="739"/>
      <c r="H29" s="739"/>
      <c r="I29" s="739">
        <f>'AM ENG PERF'!AL23</f>
        <v>3</v>
      </c>
      <c r="J29" s="739"/>
      <c r="K29" s="739"/>
      <c r="L29" s="739"/>
      <c r="M29" s="739"/>
      <c r="N29" s="735">
        <f>'AM ENG PERF'!CC23</f>
        <v>3</v>
      </c>
      <c r="O29" s="740">
        <f>'AM ENG PERF'!CM23</f>
        <v>4</v>
      </c>
      <c r="P29" s="44">
        <f>SUM(D29:O29)</f>
        <v>10</v>
      </c>
      <c r="Q29" s="1008"/>
      <c r="T29" s="285" t="s">
        <v>160</v>
      </c>
      <c r="U29" s="324"/>
      <c r="V29" s="325"/>
      <c r="W29" s="597"/>
      <c r="X29" s="597"/>
      <c r="Y29" s="597"/>
      <c r="Z29" s="597"/>
      <c r="AA29" s="597"/>
      <c r="AB29" s="597"/>
      <c r="AC29" s="739"/>
      <c r="AD29" s="856"/>
      <c r="AE29" s="857"/>
      <c r="AF29" s="166">
        <f>SUM(U29:AE29)</f>
        <v>0</v>
      </c>
      <c r="AG29" s="858">
        <f>SUM(AF29)</f>
        <v>0</v>
      </c>
      <c r="AH29" s="996"/>
    </row>
    <row r="30" spans="1:34" ht="15" x14ac:dyDescent="0.25">
      <c r="A30" s="192"/>
      <c r="C30" s="285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93">
        <f>SUM(P27:P29)</f>
        <v>55</v>
      </c>
      <c r="Q30" s="1008"/>
      <c r="T30" s="285"/>
      <c r="U30" s="285"/>
      <c r="V30" s="285"/>
      <c r="AC30" s="285"/>
      <c r="AD30" s="285"/>
      <c r="AF30" s="166">
        <f>SUM(AF27:AF29)</f>
        <v>0</v>
      </c>
      <c r="AG30" s="859">
        <f>SUM(AG27:AG29)</f>
        <v>0</v>
      </c>
      <c r="AH30" s="996"/>
    </row>
    <row r="31" spans="1:34" ht="15" x14ac:dyDescent="0.25">
      <c r="A31" s="192"/>
      <c r="C31" s="285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1008"/>
      <c r="AF31" s="88"/>
      <c r="AH31" s="996"/>
    </row>
    <row r="32" spans="1:34" ht="15.75" x14ac:dyDescent="0.3">
      <c r="A32" s="192"/>
      <c r="C32" s="285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1008"/>
      <c r="R32" s="861"/>
      <c r="S32" s="71"/>
      <c r="T32" s="285" t="s">
        <v>303</v>
      </c>
      <c r="U32" s="321"/>
      <c r="V32" s="322"/>
      <c r="W32" s="851"/>
      <c r="X32" s="851"/>
      <c r="Y32" s="850"/>
      <c r="Z32" s="850"/>
      <c r="AA32" s="850"/>
      <c r="AB32" s="850"/>
      <c r="AC32" s="736"/>
      <c r="AD32" s="852"/>
      <c r="AE32" s="853"/>
      <c r="AF32" s="44">
        <f>SUM(U32:AE32)</f>
        <v>0</v>
      </c>
      <c r="AG32" s="854">
        <f>SUM(U32,Y32,AB32,AC32)</f>
        <v>0</v>
      </c>
      <c r="AH32" s="996"/>
    </row>
    <row r="33" spans="1:34" ht="15.75" x14ac:dyDescent="0.3">
      <c r="A33" s="642" t="s">
        <v>386</v>
      </c>
      <c r="B33" s="103" t="s">
        <v>387</v>
      </c>
      <c r="C33" s="285" t="s">
        <v>303</v>
      </c>
      <c r="D33" s="735">
        <f>'AM WEST PERF'!L28</f>
        <v>5.5</v>
      </c>
      <c r="E33" s="736">
        <f>'AM WEST PERF'!S28</f>
        <v>4.5</v>
      </c>
      <c r="F33" s="736"/>
      <c r="G33" s="736"/>
      <c r="H33" s="736"/>
      <c r="I33" s="736"/>
      <c r="J33" s="736"/>
      <c r="K33" s="736"/>
      <c r="L33" s="736"/>
      <c r="M33" s="736"/>
      <c r="N33" s="735"/>
      <c r="O33" s="737"/>
      <c r="P33" s="44">
        <f>SUM(D33:O33)</f>
        <v>10</v>
      </c>
      <c r="Q33" s="1008" t="s">
        <v>532</v>
      </c>
      <c r="T33" s="285" t="s">
        <v>288</v>
      </c>
      <c r="U33" s="990"/>
      <c r="V33" s="791"/>
      <c r="W33" s="597"/>
      <c r="X33" s="597"/>
      <c r="Y33" s="855"/>
      <c r="Z33" s="855"/>
      <c r="AA33" s="597"/>
      <c r="AB33" s="597"/>
      <c r="AC33" s="739"/>
      <c r="AD33" s="856"/>
      <c r="AE33" s="857"/>
      <c r="AF33" s="166">
        <f>SUM(U33:AE33)</f>
        <v>0</v>
      </c>
      <c r="AG33" s="858">
        <f>SUM(W33,X33,AA33,AB33,AC33)</f>
        <v>0</v>
      </c>
      <c r="AH33" s="996"/>
    </row>
    <row r="34" spans="1:34" ht="15" x14ac:dyDescent="0.25">
      <c r="A34" s="192"/>
      <c r="C34" s="285" t="s">
        <v>288</v>
      </c>
      <c r="D34" s="738">
        <f>'AM RANCH'!L29</f>
        <v>11</v>
      </c>
      <c r="E34" s="739">
        <f>'AM RANCH'!S29</f>
        <v>13</v>
      </c>
      <c r="F34" s="739"/>
      <c r="G34" s="739"/>
      <c r="H34" s="739"/>
      <c r="I34" s="739"/>
      <c r="J34" s="739"/>
      <c r="K34" s="739"/>
      <c r="L34" s="739"/>
      <c r="M34" s="739"/>
      <c r="N34" s="735"/>
      <c r="O34" s="740"/>
      <c r="P34" s="166">
        <f>SUM(D34:O34)</f>
        <v>24</v>
      </c>
      <c r="Q34" s="1008"/>
      <c r="T34" s="285" t="s">
        <v>160</v>
      </c>
      <c r="U34" s="324"/>
      <c r="V34" s="325"/>
      <c r="W34" s="597"/>
      <c r="X34" s="597"/>
      <c r="Y34" s="597"/>
      <c r="Z34" s="597"/>
      <c r="AA34" s="597"/>
      <c r="AB34" s="597"/>
      <c r="AC34" s="739"/>
      <c r="AD34" s="856"/>
      <c r="AE34" s="857"/>
      <c r="AF34" s="166">
        <f>SUM(U34:AE34)</f>
        <v>0</v>
      </c>
      <c r="AG34" s="858">
        <f>SUM(AF34)</f>
        <v>0</v>
      </c>
      <c r="AH34" s="996"/>
    </row>
    <row r="35" spans="1:34" ht="15" x14ac:dyDescent="0.25">
      <c r="A35" s="192"/>
      <c r="C35" s="285" t="s">
        <v>160</v>
      </c>
      <c r="D35" s="738"/>
      <c r="E35" s="739"/>
      <c r="F35" s="739"/>
      <c r="G35" s="739"/>
      <c r="H35" s="739"/>
      <c r="I35" s="739"/>
      <c r="J35" s="739"/>
      <c r="K35" s="739"/>
      <c r="L35" s="739"/>
      <c r="M35" s="739"/>
      <c r="N35" s="740"/>
      <c r="O35" s="1283"/>
      <c r="P35" s="166">
        <f>SUM(D35:N35)</f>
        <v>0</v>
      </c>
      <c r="Q35" s="1008"/>
      <c r="T35" s="285"/>
      <c r="U35" s="285"/>
      <c r="V35" s="285"/>
      <c r="AC35" s="285"/>
      <c r="AD35" s="285"/>
      <c r="AF35" s="166">
        <f>SUM(AF32:AF34)</f>
        <v>0</v>
      </c>
      <c r="AG35" s="859">
        <f>SUM(AG32:AG34)</f>
        <v>0</v>
      </c>
      <c r="AH35" s="996"/>
    </row>
    <row r="36" spans="1:34" ht="15" x14ac:dyDescent="0.25">
      <c r="A36" s="192"/>
      <c r="C36" s="285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93">
        <f>SUM(P33:P35)</f>
        <v>34</v>
      </c>
      <c r="Q36" s="1008"/>
      <c r="AF36" s="88"/>
      <c r="AH36" s="996"/>
    </row>
    <row r="37" spans="1:34" ht="15" x14ac:dyDescent="0.25">
      <c r="A37" s="192"/>
      <c r="C37" s="285"/>
      <c r="D37" s="285"/>
      <c r="E37" s="285"/>
      <c r="P37" s="88"/>
      <c r="Q37" s="1008"/>
      <c r="R37" s="93"/>
      <c r="S37" s="44"/>
      <c r="T37" s="285" t="s">
        <v>303</v>
      </c>
      <c r="U37" s="321"/>
      <c r="V37" s="322"/>
      <c r="W37" s="850"/>
      <c r="X37" s="850"/>
      <c r="Y37" s="850"/>
      <c r="Z37" s="850"/>
      <c r="AA37" s="850"/>
      <c r="AB37" s="850"/>
      <c r="AC37" s="736"/>
      <c r="AD37" s="737"/>
      <c r="AE37" s="1001"/>
      <c r="AF37" s="44">
        <f>SUM(U37:AE37)</f>
        <v>0</v>
      </c>
      <c r="AG37" s="854">
        <f>SUM(AF37)</f>
        <v>0</v>
      </c>
      <c r="AH37" s="996"/>
    </row>
    <row r="38" spans="1:34" ht="16.5" customHeight="1" x14ac:dyDescent="0.25">
      <c r="A38" s="192"/>
      <c r="P38" s="88"/>
      <c r="Q38" s="1008"/>
      <c r="T38" s="285" t="s">
        <v>288</v>
      </c>
      <c r="U38" s="324"/>
      <c r="V38" s="325"/>
      <c r="W38" s="597"/>
      <c r="X38" s="597"/>
      <c r="Y38" s="597"/>
      <c r="Z38" s="597"/>
      <c r="AA38" s="597"/>
      <c r="AB38" s="597"/>
      <c r="AC38" s="739"/>
      <c r="AD38" s="740"/>
      <c r="AE38" s="1002"/>
      <c r="AF38" s="166">
        <f>SUM(U38:AE38)</f>
        <v>0</v>
      </c>
      <c r="AG38" s="858">
        <f>SUM(AF38)</f>
        <v>0</v>
      </c>
      <c r="AH38" s="996"/>
    </row>
    <row r="39" spans="1:34" ht="21" customHeight="1" x14ac:dyDescent="0.3">
      <c r="A39" s="1326" t="s">
        <v>465</v>
      </c>
      <c r="B39" s="187" t="s">
        <v>466</v>
      </c>
      <c r="C39" s="285" t="s">
        <v>303</v>
      </c>
      <c r="D39" s="321">
        <f>'AM WEST PERF'!L29</f>
        <v>10</v>
      </c>
      <c r="E39" s="322">
        <f>'AM WEST PERF'!S29</f>
        <v>10</v>
      </c>
      <c r="F39" s="322"/>
      <c r="G39" s="322"/>
      <c r="H39" s="322"/>
      <c r="I39" s="322"/>
      <c r="J39" s="322">
        <f>'AM WEST PERF'!AO29</f>
        <v>14</v>
      </c>
      <c r="K39" s="322"/>
      <c r="L39" s="322"/>
      <c r="M39" s="322"/>
      <c r="N39" s="321"/>
      <c r="O39" s="323"/>
      <c r="P39" s="286">
        <f>SUM(D39:O39)</f>
        <v>34</v>
      </c>
      <c r="Q39" s="1008" t="s">
        <v>532</v>
      </c>
      <c r="T39" s="285" t="s">
        <v>160</v>
      </c>
      <c r="U39" s="324"/>
      <c r="V39" s="325"/>
      <c r="W39" s="597"/>
      <c r="X39" s="597"/>
      <c r="Y39" s="597"/>
      <c r="Z39" s="597"/>
      <c r="AA39" s="597"/>
      <c r="AB39" s="597"/>
      <c r="AC39" s="739"/>
      <c r="AD39" s="740"/>
      <c r="AE39" s="1002"/>
      <c r="AF39" s="166">
        <f>SUM(U39:AE39)</f>
        <v>0</v>
      </c>
      <c r="AG39" s="858">
        <f>SUM(AF39)</f>
        <v>0</v>
      </c>
      <c r="AH39" s="996"/>
    </row>
    <row r="40" spans="1:34" ht="15" x14ac:dyDescent="0.25">
      <c r="A40" s="192"/>
      <c r="C40" s="285" t="s">
        <v>288</v>
      </c>
      <c r="D40" s="324">
        <f>'AM RANCH'!L23</f>
        <v>17</v>
      </c>
      <c r="E40" s="325">
        <f>'AM RANCH'!S23</f>
        <v>20</v>
      </c>
      <c r="F40" s="325"/>
      <c r="G40" s="325"/>
      <c r="H40" s="325"/>
      <c r="I40" s="325"/>
      <c r="J40" s="325">
        <f>'AM RANCH'!BA23</f>
        <v>12</v>
      </c>
      <c r="K40" s="325"/>
      <c r="L40" s="325"/>
      <c r="M40" s="325"/>
      <c r="N40" s="321"/>
      <c r="O40" s="326"/>
      <c r="P40" s="315">
        <f>SUM(D40:O40)</f>
        <v>49</v>
      </c>
      <c r="Q40" s="1008"/>
      <c r="T40" s="285"/>
      <c r="U40" s="285"/>
      <c r="V40" s="285"/>
      <c r="AC40" s="285"/>
      <c r="AD40" s="285"/>
      <c r="AF40" s="166">
        <f>SUM(AF37:AF39)</f>
        <v>0</v>
      </c>
      <c r="AG40" s="859">
        <f>SUM(AG37:AG39)</f>
        <v>0</v>
      </c>
      <c r="AH40" s="996"/>
    </row>
    <row r="41" spans="1:34" ht="15" x14ac:dyDescent="0.25">
      <c r="A41" s="192"/>
      <c r="C41" s="285" t="s">
        <v>160</v>
      </c>
      <c r="D41" s="324"/>
      <c r="E41" s="325"/>
      <c r="F41" s="325"/>
      <c r="G41" s="325"/>
      <c r="H41" s="325"/>
      <c r="I41" s="325"/>
      <c r="J41" s="325"/>
      <c r="K41" s="325"/>
      <c r="L41" s="325"/>
      <c r="M41" s="325"/>
      <c r="N41" s="321"/>
      <c r="O41" s="326"/>
      <c r="P41" s="315">
        <f>SUM(D41:O41)</f>
        <v>0</v>
      </c>
      <c r="Q41" s="1008"/>
      <c r="AF41" s="88"/>
      <c r="AH41" s="996"/>
    </row>
    <row r="42" spans="1:34" ht="15.75" x14ac:dyDescent="0.3"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335">
        <f>SUM(P39:P41)</f>
        <v>83</v>
      </c>
      <c r="Q42" s="1008"/>
      <c r="R42" s="861"/>
      <c r="S42" s="104"/>
      <c r="T42" s="285" t="s">
        <v>303</v>
      </c>
      <c r="U42" s="321"/>
      <c r="V42" s="322"/>
      <c r="W42" s="736"/>
      <c r="X42" s="736"/>
      <c r="Y42" s="736"/>
      <c r="Z42" s="736"/>
      <c r="AA42" s="736"/>
      <c r="AB42" s="736"/>
      <c r="AC42" s="851"/>
      <c r="AD42" s="852"/>
      <c r="AE42" s="853"/>
      <c r="AF42" s="44">
        <f>SUM(U42:AE42)</f>
        <v>0</v>
      </c>
      <c r="AG42" s="864">
        <f>SUM(AF42)</f>
        <v>0</v>
      </c>
      <c r="AH42" s="996"/>
    </row>
    <row r="43" spans="1:34" ht="15" x14ac:dyDescent="0.25">
      <c r="P43" s="88"/>
      <c r="Q43" s="996"/>
      <c r="R43" s="88"/>
      <c r="S43" s="88"/>
      <c r="T43" s="285" t="s">
        <v>288</v>
      </c>
      <c r="U43" s="324"/>
      <c r="V43" s="325"/>
      <c r="W43" s="739"/>
      <c r="X43" s="739"/>
      <c r="Y43" s="739"/>
      <c r="Z43" s="739"/>
      <c r="AA43" s="739"/>
      <c r="AB43" s="739"/>
      <c r="AC43" s="855"/>
      <c r="AD43" s="856"/>
      <c r="AE43" s="857"/>
      <c r="AF43" s="166"/>
      <c r="AG43" s="865"/>
      <c r="AH43" s="996"/>
    </row>
    <row r="44" spans="1:34" ht="15.75" x14ac:dyDescent="0.3">
      <c r="A44" s="889" t="s">
        <v>633</v>
      </c>
      <c r="B44" s="104" t="s">
        <v>41</v>
      </c>
      <c r="C44" s="285" t="s">
        <v>303</v>
      </c>
      <c r="D44" s="321">
        <f>'AM WEST PERF'!L25</f>
        <v>9</v>
      </c>
      <c r="E44" s="322">
        <f>'AM WEST PERF'!S25</f>
        <v>6.5</v>
      </c>
      <c r="F44" s="736"/>
      <c r="G44" s="736"/>
      <c r="H44" s="736"/>
      <c r="I44" s="736"/>
      <c r="J44" s="736"/>
      <c r="K44" s="851"/>
      <c r="L44" s="736"/>
      <c r="M44" s="851"/>
      <c r="N44" s="737">
        <f>'AM WEST PERF'!AU25</f>
        <v>12</v>
      </c>
      <c r="O44" s="1001">
        <f>'AM WEST PERF'!BA25</f>
        <v>11</v>
      </c>
      <c r="P44" s="44">
        <f>SUM(D44:O44)</f>
        <v>38.5</v>
      </c>
      <c r="Q44" s="996">
        <v>4</v>
      </c>
      <c r="R44" s="88"/>
      <c r="S44" s="88"/>
      <c r="T44" s="285" t="s">
        <v>160</v>
      </c>
      <c r="U44" s="324"/>
      <c r="V44" s="325"/>
      <c r="W44" s="739"/>
      <c r="X44" s="739"/>
      <c r="Y44" s="739"/>
      <c r="Z44" s="739"/>
      <c r="AA44" s="739"/>
      <c r="AB44" s="739"/>
      <c r="AC44" s="855"/>
      <c r="AD44" s="856"/>
      <c r="AE44" s="857"/>
      <c r="AF44" s="166">
        <f>SUM(U44:AE44)</f>
        <v>0</v>
      </c>
      <c r="AG44" s="864">
        <f>SUM(AF44)</f>
        <v>0</v>
      </c>
      <c r="AH44" s="996"/>
    </row>
    <row r="45" spans="1:34" ht="15" x14ac:dyDescent="0.25">
      <c r="A45" s="88"/>
      <c r="B45" s="88"/>
      <c r="C45" s="285" t="s">
        <v>288</v>
      </c>
      <c r="D45" s="324">
        <f>'AM RANCH'!L31</f>
        <v>6</v>
      </c>
      <c r="E45" s="325">
        <f>'AM RANCH'!S31</f>
        <v>5</v>
      </c>
      <c r="F45" s="739"/>
      <c r="G45" s="739"/>
      <c r="H45" s="739"/>
      <c r="I45" s="739"/>
      <c r="J45" s="739"/>
      <c r="K45" s="855"/>
      <c r="L45" s="739"/>
      <c r="M45" s="855"/>
      <c r="N45" s="740">
        <f>'AM RANCH'!BG31</f>
        <v>3</v>
      </c>
      <c r="O45" s="1002">
        <f>'AM RANCH'!BM31</f>
        <v>4</v>
      </c>
      <c r="P45" s="166">
        <f>SUM(D45:O45)</f>
        <v>18</v>
      </c>
      <c r="Q45" s="996"/>
      <c r="R45" s="88"/>
      <c r="S45" s="88"/>
      <c r="T45" s="285"/>
      <c r="U45" s="285"/>
      <c r="V45" s="285"/>
      <c r="W45" s="88"/>
      <c r="X45" s="88"/>
      <c r="Y45" s="88"/>
      <c r="Z45" s="88"/>
      <c r="AA45" s="88"/>
      <c r="AB45" s="88"/>
      <c r="AC45" s="285"/>
      <c r="AD45" s="285"/>
      <c r="AE45" s="88"/>
      <c r="AF45" s="166">
        <f>SUM(AF42:AF44)</f>
        <v>0</v>
      </c>
      <c r="AG45" s="859">
        <f>SUM(AG42:AG44)</f>
        <v>0</v>
      </c>
      <c r="AH45" s="996"/>
    </row>
    <row r="46" spans="1:34" ht="15" x14ac:dyDescent="0.25">
      <c r="A46" s="88"/>
      <c r="B46" s="88"/>
      <c r="C46" s="285" t="s">
        <v>160</v>
      </c>
      <c r="D46" s="324"/>
      <c r="E46" s="325"/>
      <c r="F46" s="855"/>
      <c r="G46" s="739"/>
      <c r="H46" s="739"/>
      <c r="I46" s="739"/>
      <c r="J46" s="739"/>
      <c r="K46" s="739"/>
      <c r="L46" s="739"/>
      <c r="M46" s="855"/>
      <c r="N46" s="740">
        <f>'AM ENG PERF'!CC25</f>
        <v>6</v>
      </c>
      <c r="O46" s="1002">
        <f>'AM ENG PERF'!CM25</f>
        <v>6</v>
      </c>
      <c r="P46" s="166">
        <f>SUM(D46:O46)</f>
        <v>12</v>
      </c>
      <c r="Q46" s="996"/>
      <c r="AF46" s="88"/>
      <c r="AH46" s="996"/>
    </row>
    <row r="47" spans="1:34" ht="15" x14ac:dyDescent="0.25">
      <c r="A47" s="88"/>
      <c r="B47" s="88"/>
      <c r="C47" s="285"/>
      <c r="D47" s="285"/>
      <c r="E47" s="285"/>
      <c r="F47" s="88"/>
      <c r="G47" s="88"/>
      <c r="H47" s="88"/>
      <c r="I47" s="88"/>
      <c r="J47" s="88"/>
      <c r="K47" s="88"/>
      <c r="L47" s="88"/>
      <c r="M47" s="285"/>
      <c r="N47" s="285"/>
      <c r="O47" s="88"/>
      <c r="P47" s="835">
        <f>SUM(P44:P46)</f>
        <v>68.5</v>
      </c>
      <c r="Q47" s="996"/>
      <c r="R47" s="93"/>
      <c r="S47" s="44"/>
      <c r="T47" s="285" t="s">
        <v>303</v>
      </c>
      <c r="U47" s="321"/>
      <c r="V47" s="322"/>
      <c r="W47" s="322"/>
      <c r="X47" s="322"/>
      <c r="Y47" s="322"/>
      <c r="Z47" s="322"/>
      <c r="AA47" s="322"/>
      <c r="AB47" s="322"/>
      <c r="AC47" s="322"/>
      <c r="AD47" s="323"/>
      <c r="AE47" s="323"/>
      <c r="AF47" s="286"/>
      <c r="AG47" s="864">
        <v>0</v>
      </c>
      <c r="AH47" s="996"/>
    </row>
    <row r="48" spans="1:34" ht="15" x14ac:dyDescent="0.25">
      <c r="P48" s="88"/>
      <c r="Q48" s="996"/>
      <c r="R48" s="192"/>
      <c r="S48" s="88"/>
      <c r="T48" s="285" t="s">
        <v>288</v>
      </c>
      <c r="U48" s="324"/>
      <c r="V48" s="325"/>
      <c r="W48" s="325"/>
      <c r="X48" s="325"/>
      <c r="Y48" s="325"/>
      <c r="Z48" s="325"/>
      <c r="AA48" s="325"/>
      <c r="AB48" s="325"/>
      <c r="AC48" s="325"/>
      <c r="AD48" s="326"/>
      <c r="AE48" s="326"/>
      <c r="AF48" s="315">
        <f>SUM(U48:AE48)</f>
        <v>0</v>
      </c>
      <c r="AG48" s="864">
        <f>SUM(AF48)</f>
        <v>0</v>
      </c>
      <c r="AH48" s="996"/>
    </row>
    <row r="49" spans="1:34" ht="15" x14ac:dyDescent="0.25">
      <c r="P49" s="88"/>
      <c r="Q49" s="996"/>
      <c r="R49" s="192"/>
      <c r="S49" s="88"/>
      <c r="T49" s="285" t="s">
        <v>160</v>
      </c>
      <c r="U49" s="324"/>
      <c r="V49" s="325"/>
      <c r="W49" s="325"/>
      <c r="X49" s="325"/>
      <c r="Y49" s="325"/>
      <c r="Z49" s="325"/>
      <c r="AA49" s="325"/>
      <c r="AB49" s="325"/>
      <c r="AC49" s="325"/>
      <c r="AD49" s="326"/>
      <c r="AE49" s="326"/>
      <c r="AF49" s="315"/>
      <c r="AG49" s="865">
        <v>0</v>
      </c>
      <c r="AH49" s="996"/>
    </row>
    <row r="50" spans="1:34" ht="15" x14ac:dyDescent="0.25">
      <c r="A50" s="93"/>
      <c r="B50" s="44"/>
      <c r="C50" s="285" t="s">
        <v>303</v>
      </c>
      <c r="D50" s="321"/>
      <c r="E50" s="322"/>
      <c r="F50" s="322"/>
      <c r="G50" s="322"/>
      <c r="H50" s="322"/>
      <c r="I50" s="322"/>
      <c r="J50" s="322"/>
      <c r="K50" s="322"/>
      <c r="L50" s="322"/>
      <c r="M50" s="322"/>
      <c r="N50" s="321"/>
      <c r="O50" s="323"/>
      <c r="P50" s="286">
        <f>SUM(D50:O50)</f>
        <v>0</v>
      </c>
      <c r="Q50" s="996"/>
      <c r="R50" s="88"/>
      <c r="S50" s="88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1015">
        <f>SUM(AF47:AF49)</f>
        <v>0</v>
      </c>
      <c r="AG50" s="859">
        <f>SUM(AG47:AG49)</f>
        <v>0</v>
      </c>
      <c r="AH50" s="996"/>
    </row>
    <row r="51" spans="1:34" ht="15" x14ac:dyDescent="0.25">
      <c r="A51" s="88"/>
      <c r="B51" s="88"/>
      <c r="C51" s="285" t="s">
        <v>288</v>
      </c>
      <c r="D51" s="324"/>
      <c r="E51" s="325"/>
      <c r="F51" s="325"/>
      <c r="G51" s="325"/>
      <c r="H51" s="325"/>
      <c r="I51" s="325"/>
      <c r="J51" s="325"/>
      <c r="K51" s="325"/>
      <c r="L51" s="325"/>
      <c r="M51" s="325"/>
      <c r="N51" s="321"/>
      <c r="O51" s="326"/>
      <c r="P51" s="315">
        <f>SUM(D51:O51)</f>
        <v>0</v>
      </c>
      <c r="Q51" s="996"/>
      <c r="AF51" s="88"/>
      <c r="AH51" s="996"/>
    </row>
    <row r="52" spans="1:34" ht="15" x14ac:dyDescent="0.25">
      <c r="A52" s="192"/>
      <c r="B52" s="88"/>
      <c r="C52" s="285" t="s">
        <v>160</v>
      </c>
      <c r="D52" s="324"/>
      <c r="E52" s="325"/>
      <c r="F52" s="325"/>
      <c r="G52" s="325"/>
      <c r="H52" s="325"/>
      <c r="I52" s="325"/>
      <c r="J52" s="325"/>
      <c r="K52" s="325"/>
      <c r="L52" s="325"/>
      <c r="M52" s="325"/>
      <c r="N52" s="321"/>
      <c r="O52" s="326"/>
      <c r="P52" s="315"/>
      <c r="Q52" s="996"/>
      <c r="R52" s="93"/>
      <c r="S52" s="134"/>
      <c r="T52" s="285" t="s">
        <v>303</v>
      </c>
      <c r="U52" s="321"/>
      <c r="V52" s="322"/>
      <c r="W52" s="322"/>
      <c r="X52" s="322"/>
      <c r="Y52" s="322"/>
      <c r="Z52" s="322"/>
      <c r="AA52" s="322"/>
      <c r="AB52" s="322"/>
      <c r="AC52" s="322"/>
      <c r="AD52" s="323"/>
      <c r="AE52" s="323"/>
      <c r="AF52" s="286"/>
      <c r="AG52" s="864">
        <v>0</v>
      </c>
      <c r="AH52" s="996"/>
    </row>
    <row r="53" spans="1:34" ht="15" x14ac:dyDescent="0.25">
      <c r="A53" s="88"/>
      <c r="B53" s="88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1015">
        <f>SUM(P50:P52)</f>
        <v>0</v>
      </c>
      <c r="Q53" s="996"/>
      <c r="R53" s="192"/>
      <c r="S53" s="88"/>
      <c r="T53" s="285" t="s">
        <v>288</v>
      </c>
      <c r="U53" s="324"/>
      <c r="V53" s="325"/>
      <c r="W53" s="325"/>
      <c r="X53" s="325"/>
      <c r="Y53" s="325"/>
      <c r="Z53" s="325"/>
      <c r="AA53" s="325"/>
      <c r="AB53" s="325"/>
      <c r="AC53" s="325"/>
      <c r="AD53" s="326"/>
      <c r="AE53" s="326"/>
      <c r="AF53" s="315">
        <f>SUM(U53:AE53)</f>
        <v>0</v>
      </c>
      <c r="AG53" s="865">
        <v>0</v>
      </c>
      <c r="AH53" s="996"/>
    </row>
    <row r="54" spans="1:34" ht="15" x14ac:dyDescent="0.25">
      <c r="P54" s="88"/>
      <c r="Q54" s="996"/>
      <c r="R54" s="192"/>
      <c r="S54" s="88"/>
      <c r="T54" s="285" t="s">
        <v>160</v>
      </c>
      <c r="U54" s="324"/>
      <c r="V54" s="325"/>
      <c r="W54" s="325"/>
      <c r="X54" s="325"/>
      <c r="Y54" s="325"/>
      <c r="Z54" s="325"/>
      <c r="AA54" s="325"/>
      <c r="AB54" s="325"/>
      <c r="AC54" s="325"/>
      <c r="AD54" s="326"/>
      <c r="AE54" s="326"/>
      <c r="AF54" s="315"/>
      <c r="AG54" s="865">
        <v>0</v>
      </c>
      <c r="AH54" s="996"/>
    </row>
    <row r="55" spans="1:34" ht="15" x14ac:dyDescent="0.25">
      <c r="A55" s="93"/>
      <c r="B55" s="134"/>
      <c r="C55" s="285" t="s">
        <v>303</v>
      </c>
      <c r="D55" s="321"/>
      <c r="E55" s="322"/>
      <c r="F55" s="322"/>
      <c r="G55" s="322"/>
      <c r="H55" s="322"/>
      <c r="I55" s="322"/>
      <c r="J55" s="322"/>
      <c r="K55" s="322"/>
      <c r="L55" s="322"/>
      <c r="M55" s="322"/>
      <c r="N55" s="321"/>
      <c r="O55" s="323"/>
      <c r="P55" s="286">
        <f>SUM(J55:O55)</f>
        <v>0</v>
      </c>
      <c r="Q55" s="996"/>
      <c r="R55" s="88"/>
      <c r="S55" s="88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1015">
        <v>1</v>
      </c>
      <c r="AG55" s="859">
        <v>1</v>
      </c>
      <c r="AH55" s="996"/>
    </row>
    <row r="56" spans="1:34" ht="15" x14ac:dyDescent="0.25">
      <c r="A56" s="192"/>
      <c r="B56" s="88"/>
      <c r="C56" s="285" t="s">
        <v>288</v>
      </c>
      <c r="D56" s="324"/>
      <c r="E56" s="325"/>
      <c r="F56" s="325"/>
      <c r="G56" s="325"/>
      <c r="H56" s="325"/>
      <c r="I56" s="325"/>
      <c r="J56" s="325"/>
      <c r="K56" s="325"/>
      <c r="L56" s="325"/>
      <c r="M56" s="325"/>
      <c r="N56" s="321"/>
      <c r="O56" s="326"/>
      <c r="P56" s="315">
        <f>SUM(J56:O56)</f>
        <v>0</v>
      </c>
      <c r="Q56" s="996"/>
    </row>
    <row r="57" spans="1:34" ht="15" x14ac:dyDescent="0.25">
      <c r="A57" s="192"/>
      <c r="B57" s="88"/>
      <c r="C57" s="285" t="s">
        <v>160</v>
      </c>
      <c r="D57" s="324"/>
      <c r="E57" s="325"/>
      <c r="F57" s="325"/>
      <c r="G57" s="325"/>
      <c r="H57" s="325"/>
      <c r="I57" s="325"/>
      <c r="J57" s="325"/>
      <c r="K57" s="325"/>
      <c r="L57" s="325"/>
      <c r="M57" s="325"/>
      <c r="N57" s="321"/>
      <c r="O57" s="326"/>
      <c r="P57" s="315">
        <f>SUM(J57:O57)</f>
        <v>0</v>
      </c>
      <c r="Q57" s="996"/>
    </row>
    <row r="58" spans="1:34" ht="15" x14ac:dyDescent="0.25">
      <c r="A58" s="88"/>
      <c r="B58" s="88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1015">
        <f>SUM(P55:P57)</f>
        <v>0</v>
      </c>
      <c r="Q58" s="996"/>
    </row>
  </sheetData>
  <mergeCells count="1">
    <mergeCell ref="A2:R2"/>
  </mergeCells>
  <pageMargins left="0.7" right="0.7" top="0.75" bottom="0.75" header="0.3" footer="0.3"/>
  <pageSetup orientation="portrait" r:id="rId1"/>
  <ignoredErrors>
    <ignoredError sqref="O18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D18"/>
  <sheetViews>
    <sheetView zoomScaleNormal="100" workbookViewId="0">
      <pane xSplit="1" topLeftCell="B1" activePane="topRight" state="frozen"/>
      <selection activeCell="BS17" sqref="BS17"/>
      <selection pane="topRight" activeCell="CE18" sqref="CE18"/>
    </sheetView>
  </sheetViews>
  <sheetFormatPr defaultColWidth="9.140625" defaultRowHeight="15" x14ac:dyDescent="0.3"/>
  <cols>
    <col min="1" max="1" width="36" style="50" customWidth="1"/>
    <col min="2" max="2" width="13.42578125" style="50" bestFit="1" customWidth="1"/>
    <col min="3" max="3" width="24.7109375" style="50" customWidth="1"/>
    <col min="4" max="4" width="34" style="50" bestFit="1" customWidth="1"/>
    <col min="5" max="5" width="3" style="50" customWidth="1"/>
    <col min="6" max="10" width="5.140625" style="50" customWidth="1"/>
    <col min="11" max="17" width="5.140625" style="524" customWidth="1"/>
    <col min="18" max="25" width="5.7109375" style="50" customWidth="1"/>
    <col min="26" max="26" width="5.7109375" style="524" customWidth="1"/>
    <col min="27" max="31" width="5.7109375" style="50" customWidth="1"/>
    <col min="32" max="48" width="5.7109375" style="524" customWidth="1"/>
    <col min="49" max="54" width="5.7109375" style="50" customWidth="1"/>
    <col min="55" max="65" width="5.7109375" style="524" customWidth="1"/>
    <col min="66" max="69" width="5.7109375" style="50" customWidth="1"/>
    <col min="70" max="70" width="5.7109375" style="524" customWidth="1"/>
    <col min="71" max="76" width="5.7109375" style="50" customWidth="1"/>
    <col min="77" max="80" width="5.7109375" style="524" customWidth="1"/>
    <col min="81" max="81" width="6.7109375" style="50" customWidth="1"/>
    <col min="82" max="16384" width="9.140625" style="50"/>
  </cols>
  <sheetData>
    <row r="1" spans="1:82" ht="25.5" x14ac:dyDescent="0.45">
      <c r="A1" s="349" t="s">
        <v>625</v>
      </c>
      <c r="B1" s="137"/>
      <c r="C1" s="137"/>
      <c r="D1" s="137"/>
      <c r="E1" s="137"/>
      <c r="F1" s="137"/>
      <c r="G1" s="137"/>
      <c r="H1" s="137"/>
      <c r="I1" s="137"/>
      <c r="J1" s="137"/>
      <c r="K1" s="530"/>
      <c r="L1" s="530"/>
      <c r="M1" s="530"/>
      <c r="N1" s="530"/>
      <c r="O1" s="530"/>
      <c r="P1" s="530"/>
      <c r="Q1" s="530"/>
      <c r="R1" s="137"/>
      <c r="S1" s="137"/>
      <c r="T1" s="137"/>
      <c r="U1" s="137"/>
      <c r="AA1" s="1513"/>
      <c r="AB1" s="1513"/>
      <c r="AC1" s="1513"/>
      <c r="AD1" s="1513"/>
      <c r="AE1" s="1513"/>
      <c r="AF1" s="1513"/>
      <c r="AG1" s="1513"/>
      <c r="AH1" s="1513"/>
      <c r="AI1" s="1513"/>
      <c r="AJ1" s="1513"/>
      <c r="AK1" s="1513"/>
      <c r="AL1" s="1513"/>
      <c r="AM1" s="1513"/>
      <c r="AN1" s="1513"/>
      <c r="AO1" s="1513"/>
      <c r="AP1" s="1513"/>
      <c r="AQ1" s="1513"/>
      <c r="AR1" s="1513"/>
      <c r="AS1" s="1513"/>
      <c r="AT1" s="1513"/>
      <c r="AU1" s="1513"/>
      <c r="AV1" s="1513"/>
      <c r="AW1" s="1513"/>
      <c r="AX1" s="1513"/>
      <c r="AY1" s="1513"/>
      <c r="AZ1" s="217"/>
    </row>
    <row r="2" spans="1:82" ht="21" x14ac:dyDescent="0.35">
      <c r="A2" s="352" t="s">
        <v>51</v>
      </c>
      <c r="B2" s="138"/>
      <c r="C2" s="138"/>
      <c r="D2" s="138"/>
      <c r="E2" s="52"/>
      <c r="F2" s="52"/>
      <c r="G2" s="52"/>
      <c r="H2" s="52"/>
      <c r="I2" s="52"/>
      <c r="J2" s="52"/>
      <c r="K2" s="531"/>
      <c r="L2" s="531"/>
      <c r="M2" s="531"/>
      <c r="N2" s="531"/>
      <c r="O2" s="531"/>
      <c r="P2" s="531"/>
      <c r="Q2" s="531"/>
      <c r="Y2" s="49"/>
      <c r="Z2" s="525"/>
    </row>
    <row r="3" spans="1:82" x14ac:dyDescent="0.3">
      <c r="A3" s="52"/>
      <c r="B3" s="52"/>
      <c r="C3" s="52"/>
      <c r="D3" s="52"/>
      <c r="E3" s="52"/>
      <c r="F3" s="52"/>
      <c r="G3" s="52"/>
      <c r="H3" s="52"/>
      <c r="I3" s="52"/>
      <c r="J3" s="52"/>
      <c r="K3" s="531"/>
      <c r="L3" s="531"/>
      <c r="M3" s="531"/>
      <c r="N3" s="531"/>
      <c r="O3" s="531"/>
      <c r="P3" s="531"/>
      <c r="Q3" s="531"/>
      <c r="Y3" s="49"/>
      <c r="Z3" s="525"/>
    </row>
    <row r="4" spans="1:82" x14ac:dyDescent="0.3">
      <c r="A4" s="52"/>
      <c r="B4" s="52"/>
      <c r="C4" s="52"/>
      <c r="D4" s="52"/>
      <c r="E4" s="52"/>
      <c r="F4" s="1550" t="s">
        <v>259</v>
      </c>
      <c r="G4" s="1551"/>
      <c r="H4" s="1551"/>
      <c r="I4" s="1551"/>
      <c r="J4" s="1551"/>
      <c r="K4" s="1552"/>
      <c r="L4" s="1550" t="s">
        <v>259</v>
      </c>
      <c r="M4" s="1551"/>
      <c r="N4" s="1551"/>
      <c r="O4" s="1551"/>
      <c r="P4" s="1551"/>
      <c r="Q4" s="1552"/>
      <c r="R4" s="1545"/>
      <c r="S4" s="1546"/>
      <c r="T4" s="1546"/>
      <c r="U4" s="1546"/>
      <c r="V4" s="1546"/>
      <c r="W4" s="1546"/>
      <c r="X4" s="1546"/>
      <c r="Y4" s="1546"/>
      <c r="Z4" s="1649"/>
      <c r="AA4" s="1555" t="s">
        <v>226</v>
      </c>
      <c r="AB4" s="1556"/>
      <c r="AC4" s="1556"/>
      <c r="AD4" s="1556"/>
      <c r="AE4" s="1556"/>
      <c r="AF4" s="1557"/>
      <c r="AG4" s="1558" t="s">
        <v>226</v>
      </c>
      <c r="AH4" s="1559"/>
      <c r="AI4" s="1559"/>
      <c r="AJ4" s="1559"/>
      <c r="AK4" s="1559"/>
      <c r="AL4" s="1560"/>
      <c r="AM4" s="1749" t="s">
        <v>577</v>
      </c>
      <c r="AN4" s="1712"/>
      <c r="AO4" s="1712"/>
      <c r="AP4" s="1712"/>
      <c r="AQ4" s="1751"/>
      <c r="AR4" s="1752" t="s">
        <v>577</v>
      </c>
      <c r="AS4" s="1753"/>
      <c r="AT4" s="1753"/>
      <c r="AU4" s="1753"/>
      <c r="AV4" s="1754"/>
      <c r="AW4" s="1553" t="s">
        <v>224</v>
      </c>
      <c r="AX4" s="1607"/>
      <c r="AY4" s="1607"/>
      <c r="AZ4" s="1607"/>
      <c r="BA4" s="1607"/>
      <c r="BB4" s="1607"/>
      <c r="BC4" s="1554"/>
      <c r="BD4" s="1749" t="s">
        <v>2</v>
      </c>
      <c r="BE4" s="1712"/>
      <c r="BF4" s="1712"/>
      <c r="BG4" s="1712"/>
      <c r="BH4" s="1712"/>
      <c r="BI4" s="579"/>
      <c r="BJ4" s="1303" t="s">
        <v>257</v>
      </c>
      <c r="BK4" s="579"/>
      <c r="BL4" s="579"/>
      <c r="BM4" s="579"/>
      <c r="BN4" s="1550" t="s">
        <v>257</v>
      </c>
      <c r="BO4" s="1551"/>
      <c r="BP4" s="1551"/>
      <c r="BQ4" s="1551"/>
      <c r="BR4" s="1552"/>
      <c r="BS4" s="1714" t="s">
        <v>297</v>
      </c>
      <c r="BT4" s="1714"/>
      <c r="BU4" s="1714"/>
      <c r="BV4" s="1714"/>
      <c r="BW4" s="1714"/>
      <c r="BX4" s="1559" t="s">
        <v>225</v>
      </c>
      <c r="BY4" s="1559"/>
      <c r="BZ4" s="1559"/>
      <c r="CA4" s="1559"/>
      <c r="CB4" s="1750"/>
    </row>
    <row r="5" spans="1:82" ht="184.5" customHeight="1" x14ac:dyDescent="0.3">
      <c r="A5" s="52">
        <v>0</v>
      </c>
      <c r="B5" s="52" t="s">
        <v>19</v>
      </c>
      <c r="C5" s="52" t="s">
        <v>62</v>
      </c>
      <c r="D5" s="52" t="s">
        <v>18</v>
      </c>
      <c r="E5" s="52"/>
      <c r="F5" s="482" t="s">
        <v>229</v>
      </c>
      <c r="G5" s="482" t="s">
        <v>275</v>
      </c>
      <c r="H5" s="483" t="s">
        <v>71</v>
      </c>
      <c r="I5" s="483" t="s">
        <v>276</v>
      </c>
      <c r="J5" s="484"/>
      <c r="K5" s="718" t="s">
        <v>304</v>
      </c>
      <c r="L5" s="482" t="s">
        <v>229</v>
      </c>
      <c r="M5" s="483" t="s">
        <v>275</v>
      </c>
      <c r="N5" s="483" t="s">
        <v>71</v>
      </c>
      <c r="O5" s="483" t="s">
        <v>276</v>
      </c>
      <c r="P5" s="483"/>
      <c r="Q5" s="614" t="s">
        <v>304</v>
      </c>
      <c r="R5" s="393" t="s">
        <v>281</v>
      </c>
      <c r="S5" s="393" t="s">
        <v>282</v>
      </c>
      <c r="T5" s="393" t="s">
        <v>324</v>
      </c>
      <c r="U5" s="393" t="s">
        <v>391</v>
      </c>
      <c r="V5" s="393" t="s">
        <v>85</v>
      </c>
      <c r="W5" s="393" t="s">
        <v>588</v>
      </c>
      <c r="X5" s="393" t="s">
        <v>173</v>
      </c>
      <c r="Y5" s="393" t="s">
        <v>67</v>
      </c>
      <c r="Z5" s="709" t="s">
        <v>304</v>
      </c>
      <c r="AA5" s="116" t="s">
        <v>83</v>
      </c>
      <c r="AB5" s="116" t="s">
        <v>71</v>
      </c>
      <c r="AC5" s="116" t="s">
        <v>173</v>
      </c>
      <c r="AD5" s="307" t="s">
        <v>657</v>
      </c>
      <c r="AE5" s="307" t="s">
        <v>72</v>
      </c>
      <c r="AF5" s="712" t="s">
        <v>304</v>
      </c>
      <c r="AG5" s="370" t="s">
        <v>83</v>
      </c>
      <c r="AH5" s="511" t="s">
        <v>71</v>
      </c>
      <c r="AI5" s="511" t="s">
        <v>173</v>
      </c>
      <c r="AJ5" s="370" t="s">
        <v>657</v>
      </c>
      <c r="AK5" s="511" t="s">
        <v>72</v>
      </c>
      <c r="AL5" s="714" t="s">
        <v>304</v>
      </c>
      <c r="AM5" s="1356" t="s">
        <v>391</v>
      </c>
      <c r="AN5" s="1355" t="s">
        <v>281</v>
      </c>
      <c r="AO5" s="1355" t="s">
        <v>71</v>
      </c>
      <c r="AP5" s="1355" t="s">
        <v>282</v>
      </c>
      <c r="AQ5" s="1076" t="s">
        <v>304</v>
      </c>
      <c r="AR5" s="1365" t="s">
        <v>391</v>
      </c>
      <c r="AS5" s="1366" t="s">
        <v>281</v>
      </c>
      <c r="AT5" s="1366" t="s">
        <v>71</v>
      </c>
      <c r="AU5" s="1366" t="s">
        <v>282</v>
      </c>
      <c r="AV5" s="1076" t="s">
        <v>304</v>
      </c>
      <c r="AW5" s="195" t="s">
        <v>229</v>
      </c>
      <c r="AX5" s="196"/>
      <c r="AY5" s="196" t="s">
        <v>156</v>
      </c>
      <c r="AZ5" s="196" t="s">
        <v>595</v>
      </c>
      <c r="BA5" s="196" t="s">
        <v>369</v>
      </c>
      <c r="BB5" s="196" t="s">
        <v>71</v>
      </c>
      <c r="BC5" s="718" t="s">
        <v>304</v>
      </c>
      <c r="BD5" s="1365" t="s">
        <v>391</v>
      </c>
      <c r="BE5" s="1366" t="s">
        <v>281</v>
      </c>
      <c r="BF5" s="1366" t="s">
        <v>71</v>
      </c>
      <c r="BG5" s="1366" t="s">
        <v>282</v>
      </c>
      <c r="BH5" s="718" t="s">
        <v>304</v>
      </c>
      <c r="BI5" s="392" t="s">
        <v>71</v>
      </c>
      <c r="BJ5" s="391" t="s">
        <v>282</v>
      </c>
      <c r="BK5" s="391" t="s">
        <v>276</v>
      </c>
      <c r="BL5" s="392" t="s">
        <v>281</v>
      </c>
      <c r="BM5" s="1279" t="s">
        <v>304</v>
      </c>
      <c r="BN5" s="392" t="s">
        <v>71</v>
      </c>
      <c r="BO5" s="391" t="s">
        <v>282</v>
      </c>
      <c r="BP5" s="391" t="s">
        <v>276</v>
      </c>
      <c r="BQ5" s="392" t="s">
        <v>281</v>
      </c>
      <c r="BR5" s="1279" t="s">
        <v>304</v>
      </c>
      <c r="BS5" s="367" t="s">
        <v>229</v>
      </c>
      <c r="BT5" s="367" t="s">
        <v>71</v>
      </c>
      <c r="BU5" s="367" t="s">
        <v>657</v>
      </c>
      <c r="BV5" s="367" t="s">
        <v>75</v>
      </c>
      <c r="BW5" s="769" t="s">
        <v>304</v>
      </c>
      <c r="BX5" s="367" t="s">
        <v>229</v>
      </c>
      <c r="BY5" s="369" t="s">
        <v>71</v>
      </c>
      <c r="BZ5" s="369" t="s">
        <v>657</v>
      </c>
      <c r="CA5" s="369" t="s">
        <v>75</v>
      </c>
      <c r="CB5" s="769" t="s">
        <v>304</v>
      </c>
      <c r="CC5" s="53" t="s">
        <v>20</v>
      </c>
    </row>
    <row r="6" spans="1:82" x14ac:dyDescent="0.3">
      <c r="A6" s="52"/>
      <c r="B6" s="52"/>
      <c r="C6" s="52"/>
      <c r="D6" s="52"/>
      <c r="E6" s="52"/>
      <c r="F6" s="402"/>
      <c r="G6" s="402"/>
      <c r="H6" s="402"/>
      <c r="I6" s="402"/>
      <c r="J6" s="402"/>
      <c r="K6" s="618"/>
      <c r="L6" s="541"/>
      <c r="M6" s="541"/>
      <c r="N6" s="541"/>
      <c r="O6" s="541"/>
      <c r="P6" s="541"/>
      <c r="Q6" s="618"/>
      <c r="R6" s="401"/>
      <c r="S6" s="401"/>
      <c r="T6" s="401"/>
      <c r="U6" s="401"/>
      <c r="V6" s="401"/>
      <c r="W6" s="401"/>
      <c r="X6" s="401"/>
      <c r="Y6" s="401"/>
      <c r="Z6" s="974"/>
      <c r="AA6" s="119"/>
      <c r="AB6" s="119"/>
      <c r="AC6" s="119"/>
      <c r="AD6" s="314"/>
      <c r="AE6" s="314"/>
      <c r="AF6" s="711"/>
      <c r="AG6" s="576"/>
      <c r="AH6" s="576"/>
      <c r="AI6" s="576"/>
      <c r="AJ6" s="576"/>
      <c r="AK6" s="576"/>
      <c r="AL6" s="711"/>
      <c r="AM6" s="1363"/>
      <c r="AN6" s="1363"/>
      <c r="AO6" s="1363"/>
      <c r="AP6" s="1363"/>
      <c r="AQ6" s="702"/>
      <c r="AR6" s="1367"/>
      <c r="AS6" s="1368"/>
      <c r="AT6" s="1368"/>
      <c r="AU6" s="1368"/>
      <c r="AV6" s="1369"/>
      <c r="AW6" s="486"/>
      <c r="AX6" s="487"/>
      <c r="AY6" s="487"/>
      <c r="AZ6" s="487"/>
      <c r="BA6" s="487"/>
      <c r="BB6" s="487"/>
      <c r="BC6" s="617"/>
      <c r="BD6" s="1457"/>
      <c r="BE6" s="1457"/>
      <c r="BF6" s="1457"/>
      <c r="BG6" s="1457"/>
      <c r="BH6" s="617"/>
      <c r="BI6" s="445"/>
      <c r="BJ6" s="445"/>
      <c r="BK6" s="445"/>
      <c r="BL6" s="389"/>
      <c r="BM6" s="1280"/>
      <c r="BN6" s="445"/>
      <c r="BO6" s="445"/>
      <c r="BP6" s="445"/>
      <c r="BQ6" s="389"/>
      <c r="BR6" s="936"/>
      <c r="BS6" s="119"/>
      <c r="BT6" s="119"/>
      <c r="BU6" s="119"/>
      <c r="BV6" s="119"/>
      <c r="BW6" s="777"/>
      <c r="BX6" s="119"/>
      <c r="BY6" s="119"/>
      <c r="BZ6" s="119"/>
      <c r="CA6" s="119"/>
      <c r="CB6" s="777"/>
      <c r="CC6" s="69"/>
      <c r="CD6" s="50" t="s">
        <v>424</v>
      </c>
    </row>
    <row r="7" spans="1:82" ht="21" customHeight="1" x14ac:dyDescent="0.3">
      <c r="A7" s="51" t="s">
        <v>249</v>
      </c>
      <c r="B7" s="58">
        <v>2756</v>
      </c>
      <c r="C7" s="51" t="s">
        <v>247</v>
      </c>
      <c r="D7" s="51" t="s">
        <v>250</v>
      </c>
      <c r="E7" s="51"/>
      <c r="F7" s="383"/>
      <c r="G7" s="383"/>
      <c r="H7" s="383"/>
      <c r="I7" s="383"/>
      <c r="J7" s="383"/>
      <c r="K7" s="628">
        <f>SUM(F7:J7)</f>
        <v>0</v>
      </c>
      <c r="L7" s="383"/>
      <c r="M7" s="383"/>
      <c r="N7" s="383"/>
      <c r="O7" s="383"/>
      <c r="P7" s="383"/>
      <c r="Q7" s="628">
        <f>SUM(L7:P7)</f>
        <v>0</v>
      </c>
      <c r="R7" s="163"/>
      <c r="S7" s="163"/>
      <c r="T7" s="163"/>
      <c r="U7" s="163"/>
      <c r="V7" s="163"/>
      <c r="W7" s="163"/>
      <c r="X7" s="163"/>
      <c r="Y7" s="163"/>
      <c r="Z7" s="943">
        <f>SUM(R7:Y7)</f>
        <v>0</v>
      </c>
      <c r="AA7" s="132">
        <v>1</v>
      </c>
      <c r="AB7" s="132">
        <v>2</v>
      </c>
      <c r="AC7" s="112">
        <v>1</v>
      </c>
      <c r="AD7" s="112">
        <v>1</v>
      </c>
      <c r="AE7" s="132"/>
      <c r="AF7" s="702">
        <f>SUM(AA7:AE7)</f>
        <v>5</v>
      </c>
      <c r="AG7" s="132">
        <v>1</v>
      </c>
      <c r="AH7" s="132">
        <v>1</v>
      </c>
      <c r="AI7" s="112">
        <v>1</v>
      </c>
      <c r="AJ7" s="112">
        <v>1</v>
      </c>
      <c r="AK7" s="132"/>
      <c r="AL7" s="702">
        <f>SUM(AG7:AK7)</f>
        <v>4</v>
      </c>
      <c r="AM7" s="1363">
        <v>5</v>
      </c>
      <c r="AN7" s="1363">
        <v>4</v>
      </c>
      <c r="AO7" s="1363">
        <v>5</v>
      </c>
      <c r="AP7" s="1363">
        <v>5</v>
      </c>
      <c r="AQ7" s="702">
        <f>SUM(AM7:AP7)</f>
        <v>19</v>
      </c>
      <c r="AR7" s="1370">
        <v>5</v>
      </c>
      <c r="AS7" s="1371">
        <v>4</v>
      </c>
      <c r="AT7" s="1371">
        <v>5</v>
      </c>
      <c r="AU7" s="1371">
        <v>5</v>
      </c>
      <c r="AV7" s="1372">
        <f>SUM(AR7:AU7)</f>
        <v>19</v>
      </c>
      <c r="AW7" s="220"/>
      <c r="AX7" s="262"/>
      <c r="AY7" s="262"/>
      <c r="AZ7" s="262"/>
      <c r="BA7" s="262"/>
      <c r="BB7" s="262"/>
      <c r="BC7" s="628">
        <f>SUM(AW7:BB7)</f>
        <v>0</v>
      </c>
      <c r="BD7" s="1458"/>
      <c r="BE7" s="1417">
        <v>1</v>
      </c>
      <c r="BF7" s="1417">
        <v>1</v>
      </c>
      <c r="BG7" s="1417">
        <v>1</v>
      </c>
      <c r="BH7" s="628">
        <f>SUM(BD7:BG7)</f>
        <v>3</v>
      </c>
      <c r="BI7" s="376"/>
      <c r="BJ7" s="376"/>
      <c r="BK7" s="376"/>
      <c r="BL7" s="376"/>
      <c r="BM7" s="1419"/>
      <c r="BN7" s="376"/>
      <c r="BO7" s="376"/>
      <c r="BP7" s="376"/>
      <c r="BQ7" s="376"/>
      <c r="BR7" s="981"/>
      <c r="BS7" s="132"/>
      <c r="BT7" s="132"/>
      <c r="BU7" s="132"/>
      <c r="BV7" s="132"/>
      <c r="BW7" s="778">
        <f>SUM(BS7:BV7)</f>
        <v>0</v>
      </c>
      <c r="BX7" s="132"/>
      <c r="BY7" s="132"/>
      <c r="BZ7" s="132"/>
      <c r="CA7" s="132"/>
      <c r="CB7" s="778">
        <f>SUM(BX7:CA7)</f>
        <v>0</v>
      </c>
      <c r="CC7" s="69">
        <f>SUM(K7,Q7,AF7,AL7,AQ7,AV7,BC7,BM7,BR7,BW7,CB7,Z7,BH7)</f>
        <v>50</v>
      </c>
      <c r="CD7" s="1014">
        <v>2</v>
      </c>
    </row>
    <row r="8" spans="1:82" ht="21" customHeight="1" x14ac:dyDescent="0.3">
      <c r="A8" s="71" t="s">
        <v>491</v>
      </c>
      <c r="B8" s="57">
        <v>2084</v>
      </c>
      <c r="C8" s="71" t="s">
        <v>154</v>
      </c>
      <c r="D8" s="71" t="s">
        <v>154</v>
      </c>
      <c r="E8" s="51"/>
      <c r="F8" s="396"/>
      <c r="G8" s="396"/>
      <c r="H8" s="396"/>
      <c r="I8" s="396"/>
      <c r="J8" s="396"/>
      <c r="K8" s="615"/>
      <c r="L8" s="396"/>
      <c r="M8" s="396"/>
      <c r="N8" s="396"/>
      <c r="O8" s="396"/>
      <c r="P8" s="396"/>
      <c r="Q8" s="615"/>
      <c r="R8" s="163"/>
      <c r="S8" s="163"/>
      <c r="T8" s="163"/>
      <c r="U8" s="163"/>
      <c r="V8" s="163"/>
      <c r="W8" s="163"/>
      <c r="X8" s="163"/>
      <c r="Y8" s="163"/>
      <c r="Z8" s="943"/>
      <c r="AA8" s="132"/>
      <c r="AB8" s="132"/>
      <c r="AC8" s="168"/>
      <c r="AD8" s="168"/>
      <c r="AE8" s="120"/>
      <c r="AF8" s="713"/>
      <c r="AG8" s="120"/>
      <c r="AH8" s="120"/>
      <c r="AI8" s="168"/>
      <c r="AJ8" s="168"/>
      <c r="AK8" s="120"/>
      <c r="AL8" s="713"/>
      <c r="AM8" s="1364"/>
      <c r="AN8" s="1364"/>
      <c r="AO8" s="1364"/>
      <c r="AP8" s="1364"/>
      <c r="AQ8" s="713"/>
      <c r="AR8" s="1370"/>
      <c r="AS8" s="1371"/>
      <c r="AT8" s="1371"/>
      <c r="AU8" s="1371"/>
      <c r="AV8" s="1372"/>
      <c r="AW8" s="197"/>
      <c r="AX8" s="198"/>
      <c r="AY8" s="198"/>
      <c r="AZ8" s="198"/>
      <c r="BA8" s="198"/>
      <c r="BB8" s="198"/>
      <c r="BC8" s="615"/>
      <c r="BD8" s="1459"/>
      <c r="BE8" s="1459"/>
      <c r="BF8" s="1417"/>
      <c r="BG8" s="1459"/>
      <c r="BH8" s="615"/>
      <c r="BI8" s="376"/>
      <c r="BJ8" s="376"/>
      <c r="BK8" s="376"/>
      <c r="BL8" s="376"/>
      <c r="BM8" s="1419"/>
      <c r="BN8" s="376"/>
      <c r="BO8" s="376"/>
      <c r="BP8" s="376"/>
      <c r="BQ8" s="376"/>
      <c r="BR8" s="981"/>
      <c r="BS8" s="132"/>
      <c r="BT8" s="132"/>
      <c r="BU8" s="132"/>
      <c r="BV8" s="132"/>
      <c r="BW8" s="778">
        <f>SUM(BS8:BV8)</f>
        <v>0</v>
      </c>
      <c r="BX8" s="132"/>
      <c r="BY8" s="132"/>
      <c r="BZ8" s="132"/>
      <c r="CA8" s="132"/>
      <c r="CB8" s="778">
        <f>SUM(BX8:CA8)</f>
        <v>0</v>
      </c>
      <c r="CC8" s="69">
        <f t="shared" ref="CC8:CC16" si="0">SUM(K8,Q8,AF8,AL8,AQ8,AV8,BC8,BM8,BR8,BW8,CB8,Z8,BH8)</f>
        <v>0</v>
      </c>
      <c r="CD8" s="1014"/>
    </row>
    <row r="9" spans="1:82" ht="21" customHeight="1" x14ac:dyDescent="0.3">
      <c r="A9" s="51" t="s">
        <v>323</v>
      </c>
      <c r="B9" s="57">
        <v>3042</v>
      </c>
      <c r="C9" s="51" t="s">
        <v>154</v>
      </c>
      <c r="D9" s="51" t="s">
        <v>154</v>
      </c>
      <c r="E9" s="51"/>
      <c r="F9" s="485"/>
      <c r="G9" s="485"/>
      <c r="H9" s="485"/>
      <c r="I9" s="485"/>
      <c r="J9" s="485"/>
      <c r="K9" s="846"/>
      <c r="L9" s="485"/>
      <c r="M9" s="485"/>
      <c r="N9" s="485"/>
      <c r="O9" s="485"/>
      <c r="P9" s="485"/>
      <c r="Q9" s="846"/>
      <c r="R9" s="163"/>
      <c r="S9" s="163"/>
      <c r="T9" s="163"/>
      <c r="U9" s="163"/>
      <c r="V9" s="163"/>
      <c r="W9" s="163"/>
      <c r="X9" s="163"/>
      <c r="Y9" s="163"/>
      <c r="Z9" s="943">
        <f>SUM(R9:Y9)</f>
        <v>0</v>
      </c>
      <c r="AA9" s="132"/>
      <c r="AB9" s="132"/>
      <c r="AC9" s="168"/>
      <c r="AD9" s="168"/>
      <c r="AE9" s="120"/>
      <c r="AF9" s="713">
        <f>SUM(AA9:AE9)</f>
        <v>0</v>
      </c>
      <c r="AG9" s="120"/>
      <c r="AH9" s="120"/>
      <c r="AI9" s="168"/>
      <c r="AJ9" s="168"/>
      <c r="AK9" s="120"/>
      <c r="AL9" s="713">
        <f>SUM(AG9:AK9)</f>
        <v>0</v>
      </c>
      <c r="AM9" s="1364"/>
      <c r="AN9" s="1364"/>
      <c r="AO9" s="1364"/>
      <c r="AP9" s="1364"/>
      <c r="AQ9" s="713">
        <f>SUM(AM9:AP9)</f>
        <v>0</v>
      </c>
      <c r="AR9" s="1370"/>
      <c r="AS9" s="1371"/>
      <c r="AT9" s="1371"/>
      <c r="AU9" s="1371"/>
      <c r="AV9" s="1372">
        <v>0</v>
      </c>
      <c r="AW9" s="403"/>
      <c r="AX9" s="488"/>
      <c r="AY9" s="488"/>
      <c r="AZ9" s="488"/>
      <c r="BA9" s="488"/>
      <c r="BB9" s="488"/>
      <c r="BC9" s="896"/>
      <c r="BD9" s="1460"/>
      <c r="BE9" s="1460"/>
      <c r="BF9" s="1460"/>
      <c r="BG9" s="1460"/>
      <c r="BH9" s="896"/>
      <c r="BI9" s="376"/>
      <c r="BJ9" s="376"/>
      <c r="BK9" s="376"/>
      <c r="BL9" s="376"/>
      <c r="BM9" s="1419"/>
      <c r="BN9" s="376"/>
      <c r="BO9" s="376"/>
      <c r="BP9" s="376"/>
      <c r="BQ9" s="376"/>
      <c r="BR9" s="981"/>
      <c r="BS9" s="132"/>
      <c r="BT9" s="132"/>
      <c r="BU9" s="132"/>
      <c r="BV9" s="132"/>
      <c r="BW9" s="778">
        <f>SUM(BS9:BV9)</f>
        <v>0</v>
      </c>
      <c r="BX9" s="132"/>
      <c r="BY9" s="132"/>
      <c r="BZ9" s="132"/>
      <c r="CA9" s="132"/>
      <c r="CB9" s="778">
        <f>SUM(BX9:CA9)</f>
        <v>0</v>
      </c>
      <c r="CC9" s="69">
        <f t="shared" si="0"/>
        <v>0</v>
      </c>
      <c r="CD9" s="1014"/>
    </row>
    <row r="10" spans="1:82" ht="21" customHeight="1" x14ac:dyDescent="0.3">
      <c r="A10" s="51" t="s">
        <v>758</v>
      </c>
      <c r="B10" s="57">
        <v>3207</v>
      </c>
      <c r="C10" s="51" t="s">
        <v>740</v>
      </c>
      <c r="D10" s="51" t="s">
        <v>740</v>
      </c>
      <c r="E10" s="51"/>
      <c r="F10" s="396"/>
      <c r="G10" s="396"/>
      <c r="H10" s="396"/>
      <c r="I10" s="396"/>
      <c r="J10" s="396"/>
      <c r="K10" s="615"/>
      <c r="L10" s="396"/>
      <c r="M10" s="396"/>
      <c r="N10" s="396"/>
      <c r="O10" s="396"/>
      <c r="P10" s="396"/>
      <c r="Q10" s="615"/>
      <c r="R10" s="163"/>
      <c r="S10" s="163"/>
      <c r="T10" s="163"/>
      <c r="U10" s="163"/>
      <c r="V10" s="163"/>
      <c r="W10" s="163"/>
      <c r="X10" s="163"/>
      <c r="Y10" s="163"/>
      <c r="Z10" s="943"/>
      <c r="AA10" s="132"/>
      <c r="AB10" s="132"/>
      <c r="AC10" s="168"/>
      <c r="AD10" s="168"/>
      <c r="AE10" s="120"/>
      <c r="AF10" s="713"/>
      <c r="AG10" s="120"/>
      <c r="AH10" s="120"/>
      <c r="AI10" s="168"/>
      <c r="AJ10" s="168"/>
      <c r="AK10" s="120"/>
      <c r="AL10" s="713"/>
      <c r="AM10" s="1364"/>
      <c r="AN10" s="1364"/>
      <c r="AO10" s="1364"/>
      <c r="AP10" s="1364"/>
      <c r="AQ10" s="713"/>
      <c r="AR10" s="1370"/>
      <c r="AS10" s="1371"/>
      <c r="AT10" s="1371"/>
      <c r="AU10" s="1371"/>
      <c r="AV10" s="1372"/>
      <c r="AW10" s="197"/>
      <c r="AX10" s="198"/>
      <c r="AY10" s="198"/>
      <c r="AZ10" s="198"/>
      <c r="BA10" s="198"/>
      <c r="BB10" s="198"/>
      <c r="BC10" s="615">
        <f t="shared" ref="BC10:BC14" si="1">SUM(AW10:BB10)</f>
        <v>0</v>
      </c>
      <c r="BD10" s="1459"/>
      <c r="BE10" s="1459"/>
      <c r="BF10" s="1459"/>
      <c r="BG10" s="1459"/>
      <c r="BH10" s="615"/>
      <c r="BI10" s="376"/>
      <c r="BJ10" s="376">
        <v>1</v>
      </c>
      <c r="BK10" s="376">
        <v>1</v>
      </c>
      <c r="BL10" s="376"/>
      <c r="BM10" s="1419">
        <f>SUM(BI10:BL10)</f>
        <v>2</v>
      </c>
      <c r="BN10" s="376"/>
      <c r="BO10" s="376">
        <v>1</v>
      </c>
      <c r="BP10" s="376">
        <v>1</v>
      </c>
      <c r="BQ10" s="376"/>
      <c r="BR10" s="1419">
        <f>SUM(BN10:BQ10)</f>
        <v>2</v>
      </c>
      <c r="BS10" s="132"/>
      <c r="BT10" s="132"/>
      <c r="BU10" s="132"/>
      <c r="BV10" s="132"/>
      <c r="BW10" s="778"/>
      <c r="BX10" s="132"/>
      <c r="BY10" s="132"/>
      <c r="BZ10" s="132"/>
      <c r="CA10" s="132"/>
      <c r="CB10" s="778"/>
      <c r="CC10" s="69">
        <f t="shared" si="0"/>
        <v>4</v>
      </c>
      <c r="CD10" s="1014" t="s">
        <v>770</v>
      </c>
    </row>
    <row r="11" spans="1:82" ht="21" customHeight="1" x14ac:dyDescent="0.3">
      <c r="A11" s="51" t="s">
        <v>735</v>
      </c>
      <c r="B11" s="57">
        <v>2968</v>
      </c>
      <c r="C11" s="51" t="s">
        <v>574</v>
      </c>
      <c r="D11" s="51" t="s">
        <v>574</v>
      </c>
      <c r="E11" s="51"/>
      <c r="F11" s="396"/>
      <c r="G11" s="396"/>
      <c r="H11" s="396"/>
      <c r="I11" s="396"/>
      <c r="J11" s="396"/>
      <c r="K11" s="615"/>
      <c r="L11" s="396"/>
      <c r="M11" s="396"/>
      <c r="N11" s="396"/>
      <c r="O11" s="396"/>
      <c r="P11" s="396"/>
      <c r="Q11" s="615"/>
      <c r="R11" s="163"/>
      <c r="S11" s="163"/>
      <c r="T11" s="163"/>
      <c r="U11" s="163"/>
      <c r="V11" s="163"/>
      <c r="W11" s="163"/>
      <c r="X11" s="163"/>
      <c r="Y11" s="163"/>
      <c r="Z11" s="943"/>
      <c r="AA11" s="132"/>
      <c r="AB11" s="132"/>
      <c r="AC11" s="168"/>
      <c r="AD11" s="168"/>
      <c r="AE11" s="120"/>
      <c r="AF11" s="713"/>
      <c r="AG11" s="120"/>
      <c r="AH11" s="120"/>
      <c r="AI11" s="168"/>
      <c r="AJ11" s="168"/>
      <c r="AK11" s="120"/>
      <c r="AL11" s="713"/>
      <c r="AM11" s="1364"/>
      <c r="AN11" s="1364"/>
      <c r="AO11" s="1364"/>
      <c r="AP11" s="1364"/>
      <c r="AQ11" s="713"/>
      <c r="AR11" s="1370"/>
      <c r="AS11" s="1371"/>
      <c r="AT11" s="1371"/>
      <c r="AU11" s="1371"/>
      <c r="AV11" s="1372"/>
      <c r="AW11" s="197"/>
      <c r="AX11" s="198"/>
      <c r="AY11" s="198"/>
      <c r="AZ11" s="198"/>
      <c r="BA11" s="198"/>
      <c r="BB11" s="198"/>
      <c r="BC11" s="615"/>
      <c r="BD11" s="1459"/>
      <c r="BE11" s="1459"/>
      <c r="BF11" s="1459"/>
      <c r="BG11" s="1459"/>
      <c r="BH11" s="615"/>
      <c r="BI11" s="376"/>
      <c r="BJ11" s="376"/>
      <c r="BK11" s="376"/>
      <c r="BL11" s="376"/>
      <c r="BM11" s="1419"/>
      <c r="BN11" s="376"/>
      <c r="BO11" s="376"/>
      <c r="BP11" s="376"/>
      <c r="BQ11" s="376"/>
      <c r="BR11" s="981"/>
      <c r="BS11" s="132">
        <v>1</v>
      </c>
      <c r="BT11" s="132">
        <v>1</v>
      </c>
      <c r="BU11" s="132"/>
      <c r="BV11" s="132"/>
      <c r="BW11" s="778">
        <f>SUM(BS11:BV11)</f>
        <v>2</v>
      </c>
      <c r="BX11" s="132">
        <v>1</v>
      </c>
      <c r="BY11" s="132">
        <v>1</v>
      </c>
      <c r="BZ11" s="132"/>
      <c r="CA11" s="132"/>
      <c r="CB11" s="778">
        <f>SUM(BX11:CA11)</f>
        <v>2</v>
      </c>
      <c r="CC11" s="69">
        <f t="shared" si="0"/>
        <v>4</v>
      </c>
      <c r="CD11" s="1014" t="s">
        <v>770</v>
      </c>
    </row>
    <row r="12" spans="1:82" ht="21" customHeight="1" x14ac:dyDescent="0.3">
      <c r="A12" s="51" t="s">
        <v>361</v>
      </c>
      <c r="B12" s="57">
        <v>2963</v>
      </c>
      <c r="C12" s="51" t="s">
        <v>95</v>
      </c>
      <c r="D12" s="56" t="s">
        <v>95</v>
      </c>
      <c r="E12" s="51"/>
      <c r="F12" s="396"/>
      <c r="G12" s="396"/>
      <c r="H12" s="396"/>
      <c r="I12" s="396"/>
      <c r="J12" s="396"/>
      <c r="K12" s="615">
        <f>SUM(F12:J12)</f>
        <v>0</v>
      </c>
      <c r="L12" s="396"/>
      <c r="M12" s="396"/>
      <c r="N12" s="396"/>
      <c r="O12" s="396"/>
      <c r="P12" s="396"/>
      <c r="Q12" s="615"/>
      <c r="R12" s="163"/>
      <c r="S12" s="163"/>
      <c r="T12" s="163"/>
      <c r="U12" s="163"/>
      <c r="V12" s="163"/>
      <c r="W12" s="163"/>
      <c r="X12" s="163"/>
      <c r="Y12" s="163"/>
      <c r="Z12" s="943">
        <f t="shared" ref="Z12:Z16" si="2">SUM(R12:Y12)</f>
        <v>0</v>
      </c>
      <c r="AA12" s="132"/>
      <c r="AB12" s="132"/>
      <c r="AC12" s="168"/>
      <c r="AD12" s="168"/>
      <c r="AE12" s="120"/>
      <c r="AF12" s="713"/>
      <c r="AG12" s="120"/>
      <c r="AH12" s="120"/>
      <c r="AI12" s="168"/>
      <c r="AJ12" s="168"/>
      <c r="AK12" s="120"/>
      <c r="AL12" s="713"/>
      <c r="AM12" s="1364"/>
      <c r="AN12" s="1364"/>
      <c r="AO12" s="1364"/>
      <c r="AP12" s="1364"/>
      <c r="AQ12" s="713"/>
      <c r="AR12" s="1370"/>
      <c r="AS12" s="1371"/>
      <c r="AT12" s="1371"/>
      <c r="AU12" s="1371"/>
      <c r="AV12" s="1372"/>
      <c r="AW12" s="197">
        <v>1</v>
      </c>
      <c r="AX12" s="198"/>
      <c r="AY12" s="198">
        <v>1</v>
      </c>
      <c r="AZ12" s="198">
        <v>1</v>
      </c>
      <c r="BA12" s="198">
        <v>1</v>
      </c>
      <c r="BB12" s="198">
        <v>1</v>
      </c>
      <c r="BC12" s="615">
        <f t="shared" si="1"/>
        <v>5</v>
      </c>
      <c r="BD12" s="1459"/>
      <c r="BE12" s="1459"/>
      <c r="BF12" s="1459"/>
      <c r="BG12" s="1459"/>
      <c r="BH12" s="615"/>
      <c r="BI12" s="376"/>
      <c r="BJ12" s="376"/>
      <c r="BK12" s="376"/>
      <c r="BL12" s="376"/>
      <c r="BM12" s="1419"/>
      <c r="BN12" s="376"/>
      <c r="BO12" s="376"/>
      <c r="BP12" s="376"/>
      <c r="BQ12" s="376"/>
      <c r="BR12" s="981"/>
      <c r="BS12" s="132"/>
      <c r="BT12" s="132"/>
      <c r="BU12" s="132"/>
      <c r="BV12" s="132"/>
      <c r="BW12" s="778"/>
      <c r="BX12" s="132"/>
      <c r="BY12" s="132"/>
      <c r="BZ12" s="132"/>
      <c r="CA12" s="132"/>
      <c r="CB12" s="778"/>
      <c r="CC12" s="69">
        <f t="shared" si="0"/>
        <v>5</v>
      </c>
      <c r="CD12" s="1014"/>
    </row>
    <row r="13" spans="1:82" ht="21" customHeight="1" x14ac:dyDescent="0.3">
      <c r="A13" s="186" t="s">
        <v>465</v>
      </c>
      <c r="B13" s="193">
        <v>3141</v>
      </c>
      <c r="C13" s="188" t="s">
        <v>466</v>
      </c>
      <c r="D13" s="51" t="s">
        <v>466</v>
      </c>
      <c r="E13" s="51"/>
      <c r="F13" s="396">
        <v>2</v>
      </c>
      <c r="G13" s="396">
        <v>1</v>
      </c>
      <c r="H13" s="396">
        <v>1</v>
      </c>
      <c r="I13" s="396">
        <v>1</v>
      </c>
      <c r="J13" s="396"/>
      <c r="K13" s="615">
        <f>SUM(F13:J13)</f>
        <v>5</v>
      </c>
      <c r="L13" s="396">
        <v>1</v>
      </c>
      <c r="M13" s="396">
        <v>2</v>
      </c>
      <c r="N13" s="396">
        <v>1</v>
      </c>
      <c r="O13" s="396">
        <v>1</v>
      </c>
      <c r="P13" s="396"/>
      <c r="Q13" s="615">
        <f>SUM(L13:P13)</f>
        <v>5</v>
      </c>
      <c r="R13" s="163"/>
      <c r="S13" s="163"/>
      <c r="T13" s="163"/>
      <c r="U13" s="163"/>
      <c r="V13" s="163"/>
      <c r="W13" s="163"/>
      <c r="X13" s="163"/>
      <c r="Y13" s="163"/>
      <c r="Z13" s="943">
        <f t="shared" si="2"/>
        <v>0</v>
      </c>
      <c r="AA13" s="132"/>
      <c r="AB13" s="132"/>
      <c r="AC13" s="168"/>
      <c r="AD13" s="168"/>
      <c r="AE13" s="120"/>
      <c r="AF13" s="713"/>
      <c r="AG13" s="120"/>
      <c r="AH13" s="120"/>
      <c r="AI13" s="168"/>
      <c r="AJ13" s="168"/>
      <c r="AK13" s="120"/>
      <c r="AL13" s="713"/>
      <c r="AM13" s="1364"/>
      <c r="AN13" s="1364"/>
      <c r="AO13" s="1364"/>
      <c r="AP13" s="1364"/>
      <c r="AQ13" s="713"/>
      <c r="AR13" s="1370"/>
      <c r="AS13" s="1371"/>
      <c r="AT13" s="1371"/>
      <c r="AU13" s="1371"/>
      <c r="AV13" s="1372"/>
      <c r="AW13" s="197"/>
      <c r="AX13" s="198"/>
      <c r="AY13" s="198"/>
      <c r="AZ13" s="198"/>
      <c r="BA13" s="198"/>
      <c r="BB13" s="198"/>
      <c r="BC13" s="615">
        <f t="shared" si="1"/>
        <v>0</v>
      </c>
      <c r="BD13" s="1459"/>
      <c r="BE13" s="1459"/>
      <c r="BF13" s="1459"/>
      <c r="BG13" s="1459"/>
      <c r="BH13" s="615"/>
      <c r="BI13" s="376"/>
      <c r="BJ13" s="376"/>
      <c r="BK13" s="376"/>
      <c r="BL13" s="376"/>
      <c r="BM13" s="1419"/>
      <c r="BN13" s="376"/>
      <c r="BO13" s="376"/>
      <c r="BP13" s="376"/>
      <c r="BQ13" s="376"/>
      <c r="BR13" s="981"/>
      <c r="BS13" s="132"/>
      <c r="BT13" s="132"/>
      <c r="BU13" s="132"/>
      <c r="BV13" s="132"/>
      <c r="BW13" s="778"/>
      <c r="BX13" s="132"/>
      <c r="BY13" s="132"/>
      <c r="BZ13" s="132"/>
      <c r="CA13" s="132"/>
      <c r="CB13" s="778"/>
      <c r="CC13" s="69">
        <f t="shared" si="0"/>
        <v>10</v>
      </c>
      <c r="CD13" s="1014" t="s">
        <v>770</v>
      </c>
    </row>
    <row r="14" spans="1:82" ht="21" customHeight="1" x14ac:dyDescent="0.3">
      <c r="A14" s="51" t="s">
        <v>597</v>
      </c>
      <c r="B14" s="96">
        <v>2654</v>
      </c>
      <c r="C14" s="91" t="s">
        <v>598</v>
      </c>
      <c r="D14" s="91" t="s">
        <v>598</v>
      </c>
      <c r="E14" s="51"/>
      <c r="F14" s="396"/>
      <c r="G14" s="396"/>
      <c r="H14" s="396"/>
      <c r="I14" s="396"/>
      <c r="J14" s="396"/>
      <c r="K14" s="615"/>
      <c r="L14" s="396"/>
      <c r="M14" s="396"/>
      <c r="N14" s="396"/>
      <c r="O14" s="396"/>
      <c r="P14" s="396"/>
      <c r="Q14" s="615"/>
      <c r="R14" s="163"/>
      <c r="S14" s="163"/>
      <c r="T14" s="163"/>
      <c r="U14" s="163"/>
      <c r="V14" s="163"/>
      <c r="W14" s="163"/>
      <c r="X14" s="163"/>
      <c r="Y14" s="163"/>
      <c r="Z14" s="943">
        <f t="shared" si="2"/>
        <v>0</v>
      </c>
      <c r="AA14" s="132"/>
      <c r="AB14" s="132"/>
      <c r="AC14" s="168"/>
      <c r="AD14" s="168"/>
      <c r="AE14" s="120"/>
      <c r="AF14" s="713"/>
      <c r="AG14" s="120"/>
      <c r="AH14" s="120"/>
      <c r="AI14" s="168"/>
      <c r="AJ14" s="168"/>
      <c r="AK14" s="120"/>
      <c r="AL14" s="713"/>
      <c r="AM14" s="1364"/>
      <c r="AN14" s="1364"/>
      <c r="AO14" s="1364"/>
      <c r="AP14" s="1364"/>
      <c r="AQ14" s="713"/>
      <c r="AR14" s="1370"/>
      <c r="AS14" s="1371"/>
      <c r="AT14" s="1371"/>
      <c r="AU14" s="1371"/>
      <c r="AV14" s="1372"/>
      <c r="AW14" s="197"/>
      <c r="AX14" s="198"/>
      <c r="AY14" s="198"/>
      <c r="AZ14" s="198"/>
      <c r="BA14" s="198"/>
      <c r="BB14" s="198"/>
      <c r="BC14" s="615">
        <f t="shared" si="1"/>
        <v>0</v>
      </c>
      <c r="BD14" s="1459"/>
      <c r="BE14" s="1459"/>
      <c r="BF14" s="1459"/>
      <c r="BG14" s="1459"/>
      <c r="BH14" s="615"/>
      <c r="BI14" s="376"/>
      <c r="BJ14" s="376"/>
      <c r="BK14" s="376"/>
      <c r="BL14" s="376"/>
      <c r="BM14" s="1419"/>
      <c r="BN14" s="376"/>
      <c r="BO14" s="376"/>
      <c r="BP14" s="376"/>
      <c r="BQ14" s="376"/>
      <c r="BR14" s="981"/>
      <c r="BS14" s="132"/>
      <c r="BT14" s="132"/>
      <c r="BU14" s="132"/>
      <c r="BV14" s="132"/>
      <c r="BW14" s="778">
        <f>SUM(BS14:BV14)</f>
        <v>0</v>
      </c>
      <c r="BX14" s="132"/>
      <c r="BY14" s="132"/>
      <c r="BZ14" s="132"/>
      <c r="CA14" s="132"/>
      <c r="CB14" s="778">
        <f>SUM(BX14:CA14)</f>
        <v>0</v>
      </c>
      <c r="CC14" s="69">
        <f t="shared" si="0"/>
        <v>0</v>
      </c>
      <c r="CD14" s="1014"/>
    </row>
    <row r="15" spans="1:82" ht="21" customHeight="1" x14ac:dyDescent="0.3">
      <c r="A15" s="51" t="s">
        <v>508</v>
      </c>
      <c r="B15" s="147">
        <v>3159</v>
      </c>
      <c r="C15" s="51" t="s">
        <v>509</v>
      </c>
      <c r="D15" s="51" t="s">
        <v>509</v>
      </c>
      <c r="E15" s="51"/>
      <c r="F15" s="396">
        <v>1</v>
      </c>
      <c r="G15" s="396">
        <v>2</v>
      </c>
      <c r="H15" s="396">
        <v>2</v>
      </c>
      <c r="I15" s="396">
        <v>2</v>
      </c>
      <c r="J15" s="396"/>
      <c r="K15" s="615">
        <f>SUM(F15:J15)</f>
        <v>7</v>
      </c>
      <c r="L15" s="396">
        <v>2</v>
      </c>
      <c r="M15" s="396">
        <v>1</v>
      </c>
      <c r="N15" s="396">
        <v>2</v>
      </c>
      <c r="O15" s="396">
        <v>2</v>
      </c>
      <c r="P15" s="396"/>
      <c r="Q15" s="615">
        <f>SUM(L15:P15)</f>
        <v>7</v>
      </c>
      <c r="R15" s="163"/>
      <c r="S15" s="163"/>
      <c r="T15" s="163"/>
      <c r="U15" s="163"/>
      <c r="V15" s="163"/>
      <c r="W15" s="163"/>
      <c r="X15" s="163"/>
      <c r="Y15" s="163"/>
      <c r="Z15" s="943"/>
      <c r="AA15" s="132">
        <v>2</v>
      </c>
      <c r="AB15" s="132">
        <v>1</v>
      </c>
      <c r="AC15" s="168">
        <v>2</v>
      </c>
      <c r="AD15" s="168">
        <v>2</v>
      </c>
      <c r="AE15" s="120"/>
      <c r="AF15" s="713">
        <f>SUM(AA15:AE15)</f>
        <v>7</v>
      </c>
      <c r="AG15" s="120">
        <v>2</v>
      </c>
      <c r="AH15" s="120">
        <v>2</v>
      </c>
      <c r="AI15" s="168">
        <v>2</v>
      </c>
      <c r="AJ15" s="168">
        <v>2</v>
      </c>
      <c r="AK15" s="120"/>
      <c r="AL15" s="713">
        <f>SUM(AG15:AK15)</f>
        <v>8</v>
      </c>
      <c r="AM15" s="1364">
        <v>4</v>
      </c>
      <c r="AN15" s="1364">
        <v>5</v>
      </c>
      <c r="AO15" s="1364">
        <v>4</v>
      </c>
      <c r="AP15" s="1364">
        <v>2</v>
      </c>
      <c r="AQ15" s="713">
        <f>SUM(AM15:AP15)</f>
        <v>15</v>
      </c>
      <c r="AR15" s="1370">
        <v>4</v>
      </c>
      <c r="AS15" s="1371">
        <v>5</v>
      </c>
      <c r="AT15" s="1371">
        <v>4</v>
      </c>
      <c r="AU15" s="1371">
        <v>2</v>
      </c>
      <c r="AV15" s="1372">
        <f>SUM(AR15:AU15)</f>
        <v>15</v>
      </c>
      <c r="AW15" s="197"/>
      <c r="AX15" s="198"/>
      <c r="AY15" s="198"/>
      <c r="AZ15" s="198"/>
      <c r="BA15" s="198"/>
      <c r="BB15" s="198"/>
      <c r="BC15" s="615"/>
      <c r="BD15" s="1459"/>
      <c r="BE15" s="1459">
        <v>3</v>
      </c>
      <c r="BF15" s="1459">
        <v>3</v>
      </c>
      <c r="BG15" s="1459">
        <v>3</v>
      </c>
      <c r="BH15" s="615">
        <f>SUM(BD15:BG15)</f>
        <v>9</v>
      </c>
      <c r="BI15" s="376">
        <v>1</v>
      </c>
      <c r="BJ15" s="376">
        <v>2</v>
      </c>
      <c r="BK15" s="376">
        <v>2</v>
      </c>
      <c r="BL15" s="376">
        <v>1</v>
      </c>
      <c r="BM15" s="1419">
        <f>SUM(BI15:BL15)</f>
        <v>6</v>
      </c>
      <c r="BN15" s="376">
        <v>1</v>
      </c>
      <c r="BO15" s="376">
        <v>2</v>
      </c>
      <c r="BP15" s="376">
        <v>2</v>
      </c>
      <c r="BQ15" s="376">
        <v>1</v>
      </c>
      <c r="BR15" s="1419">
        <f>SUM(BN15:BQ15)</f>
        <v>6</v>
      </c>
      <c r="BS15" s="132">
        <v>2</v>
      </c>
      <c r="BT15" s="132">
        <v>2</v>
      </c>
      <c r="BU15" s="132">
        <v>1</v>
      </c>
      <c r="BV15" s="132"/>
      <c r="BW15" s="778">
        <f>SUM(BS15:BV15)</f>
        <v>5</v>
      </c>
      <c r="BX15" s="132">
        <v>2</v>
      </c>
      <c r="BY15" s="132">
        <v>2</v>
      </c>
      <c r="BZ15" s="132">
        <v>1</v>
      </c>
      <c r="CA15" s="132"/>
      <c r="CB15" s="778">
        <f>SUM(BX15:CA15)</f>
        <v>5</v>
      </c>
      <c r="CC15" s="69">
        <f t="shared" si="0"/>
        <v>90</v>
      </c>
      <c r="CD15" s="1014">
        <v>1</v>
      </c>
    </row>
    <row r="16" spans="1:82" ht="21" customHeight="1" x14ac:dyDescent="0.3">
      <c r="A16" s="51" t="s">
        <v>589</v>
      </c>
      <c r="B16" s="57">
        <v>3114</v>
      </c>
      <c r="C16" s="51" t="s">
        <v>590</v>
      </c>
      <c r="D16" s="51" t="s">
        <v>351</v>
      </c>
      <c r="E16" s="51"/>
      <c r="F16" s="404"/>
      <c r="G16" s="404"/>
      <c r="H16" s="404"/>
      <c r="I16" s="404"/>
      <c r="J16" s="404"/>
      <c r="K16" s="627"/>
      <c r="L16" s="404"/>
      <c r="M16" s="404"/>
      <c r="N16" s="404"/>
      <c r="O16" s="404"/>
      <c r="P16" s="404"/>
      <c r="Q16" s="627"/>
      <c r="R16" s="163"/>
      <c r="S16" s="163"/>
      <c r="T16" s="163"/>
      <c r="U16" s="163"/>
      <c r="V16" s="163"/>
      <c r="W16" s="163"/>
      <c r="X16" s="163"/>
      <c r="Y16" s="163"/>
      <c r="Z16" s="943">
        <f t="shared" si="2"/>
        <v>0</v>
      </c>
      <c r="AA16" s="132"/>
      <c r="AB16" s="132"/>
      <c r="AC16" s="132"/>
      <c r="AD16" s="132"/>
      <c r="AE16" s="132"/>
      <c r="AF16" s="702"/>
      <c r="AG16" s="528"/>
      <c r="AH16" s="528"/>
      <c r="AI16" s="528"/>
      <c r="AJ16" s="528"/>
      <c r="AK16" s="528"/>
      <c r="AL16" s="702"/>
      <c r="AM16" s="1363"/>
      <c r="AN16" s="1363"/>
      <c r="AO16" s="1363"/>
      <c r="AP16" s="1363"/>
      <c r="AQ16" s="702"/>
      <c r="AR16" s="1370"/>
      <c r="AS16" s="1371"/>
      <c r="AT16" s="1371"/>
      <c r="AU16" s="1371"/>
      <c r="AV16" s="1372"/>
      <c r="AW16" s="220"/>
      <c r="AX16" s="220"/>
      <c r="AY16" s="220"/>
      <c r="AZ16" s="220"/>
      <c r="BA16" s="220"/>
      <c r="BB16" s="220"/>
      <c r="BC16" s="627"/>
      <c r="BD16" s="1461"/>
      <c r="BE16" s="1461"/>
      <c r="BF16" s="1461"/>
      <c r="BG16" s="1461"/>
      <c r="BH16" s="627"/>
      <c r="BI16" s="376"/>
      <c r="BJ16" s="376"/>
      <c r="BK16" s="376"/>
      <c r="BL16" s="376"/>
      <c r="BM16" s="1419"/>
      <c r="BN16" s="376"/>
      <c r="BO16" s="376"/>
      <c r="BP16" s="376"/>
      <c r="BQ16" s="376"/>
      <c r="BR16" s="981"/>
      <c r="BS16" s="132"/>
      <c r="BT16" s="132"/>
      <c r="BU16" s="132"/>
      <c r="BV16" s="132"/>
      <c r="BW16" s="778"/>
      <c r="BX16" s="132"/>
      <c r="BY16" s="132"/>
      <c r="BZ16" s="132"/>
      <c r="CA16" s="132"/>
      <c r="CB16" s="778"/>
      <c r="CC16" s="69">
        <f t="shared" si="0"/>
        <v>0</v>
      </c>
      <c r="CD16" s="1014"/>
    </row>
    <row r="18" spans="1:1" ht="16.5" x14ac:dyDescent="0.3">
      <c r="A18" s="47" t="s">
        <v>314</v>
      </c>
    </row>
  </sheetData>
  <sortState xmlns:xlrd2="http://schemas.microsoft.com/office/spreadsheetml/2017/richdata2" ref="A7:CC16">
    <sortCondition descending="1" ref="CC7:CC16"/>
  </sortState>
  <mergeCells count="13">
    <mergeCell ref="BS4:BW4"/>
    <mergeCell ref="BX4:CB4"/>
    <mergeCell ref="F4:K4"/>
    <mergeCell ref="L4:Q4"/>
    <mergeCell ref="AG4:AL4"/>
    <mergeCell ref="AM4:AQ4"/>
    <mergeCell ref="AR4:AV4"/>
    <mergeCell ref="AA1:AY1"/>
    <mergeCell ref="BN4:BR4"/>
    <mergeCell ref="AW4:BC4"/>
    <mergeCell ref="AA4:AF4"/>
    <mergeCell ref="R4:Z4"/>
    <mergeCell ref="BD4:BH4"/>
  </mergeCells>
  <phoneticPr fontId="5" type="noConversion"/>
  <pageMargins left="0.5" right="0.5" top="0.5" bottom="0.5" header="0" footer="0"/>
  <pageSetup scale="8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U13"/>
  <sheetViews>
    <sheetView zoomScale="80" zoomScaleNormal="80" workbookViewId="0">
      <pane xSplit="1" topLeftCell="B1" activePane="topRight" state="frozen"/>
      <selection activeCell="BS17" sqref="BS17"/>
      <selection pane="topRight" activeCell="AU9" sqref="AU9"/>
    </sheetView>
  </sheetViews>
  <sheetFormatPr defaultColWidth="9.140625" defaultRowHeight="15" x14ac:dyDescent="0.3"/>
  <cols>
    <col min="1" max="1" width="35.140625" style="50" customWidth="1"/>
    <col min="2" max="2" width="19.42578125" style="50" customWidth="1"/>
    <col min="3" max="3" width="21.85546875" style="50" customWidth="1"/>
    <col min="4" max="4" width="24" style="50" customWidth="1"/>
    <col min="5" max="13" width="5.7109375" style="50" customWidth="1"/>
    <col min="14" max="14" width="5.7109375" style="524" customWidth="1"/>
    <col min="15" max="18" width="5.7109375" style="50" customWidth="1"/>
    <col min="19" max="19" width="5.7109375" style="524" customWidth="1"/>
    <col min="20" max="23" width="5.7109375" style="50" customWidth="1"/>
    <col min="24" max="29" width="5.7109375" style="524" customWidth="1"/>
    <col min="30" max="34" width="5.7109375" style="50" customWidth="1"/>
    <col min="35" max="40" width="5.7109375" style="524" customWidth="1"/>
    <col min="41" max="44" width="5.7109375" style="50" customWidth="1"/>
    <col min="45" max="45" width="5.7109375" style="524" customWidth="1"/>
    <col min="46" max="46" width="6.7109375" style="50" customWidth="1"/>
    <col min="47" max="16384" width="9.140625" style="50"/>
  </cols>
  <sheetData>
    <row r="1" spans="1:47" ht="25.5" x14ac:dyDescent="0.45">
      <c r="A1" s="349" t="s">
        <v>625</v>
      </c>
      <c r="B1" s="137"/>
      <c r="C1" s="137"/>
      <c r="D1" s="137"/>
      <c r="E1" s="137"/>
      <c r="F1" s="137"/>
      <c r="G1" s="137"/>
      <c r="H1" s="137"/>
      <c r="I1" s="137"/>
      <c r="O1" s="1513"/>
      <c r="P1" s="1513"/>
      <c r="Q1" s="1513"/>
      <c r="R1" s="1513"/>
      <c r="S1" s="1513"/>
      <c r="T1" s="1513"/>
      <c r="U1" s="1513"/>
      <c r="V1" s="217"/>
    </row>
    <row r="2" spans="1:47" ht="21" x14ac:dyDescent="0.35">
      <c r="A2" s="352" t="s">
        <v>52</v>
      </c>
      <c r="B2" s="138"/>
      <c r="C2" s="138"/>
      <c r="D2" s="138"/>
      <c r="M2" s="49"/>
      <c r="N2" s="525"/>
    </row>
    <row r="3" spans="1:47" x14ac:dyDescent="0.3">
      <c r="A3" s="52"/>
      <c r="B3" s="52"/>
      <c r="C3" s="52"/>
      <c r="D3" s="52"/>
      <c r="E3" s="1545" t="s">
        <v>1</v>
      </c>
      <c r="F3" s="1546"/>
      <c r="G3" s="1546"/>
      <c r="H3" s="1546"/>
      <c r="I3" s="1546"/>
      <c r="J3" s="1546"/>
      <c r="K3" s="1546"/>
      <c r="L3" s="1546"/>
      <c r="M3" s="1546"/>
      <c r="N3" s="1649"/>
      <c r="O3" s="1555" t="s">
        <v>225</v>
      </c>
      <c r="P3" s="1556"/>
      <c r="Q3" s="1556"/>
      <c r="R3" s="1556"/>
      <c r="S3" s="1557"/>
      <c r="T3" s="1555" t="s">
        <v>225</v>
      </c>
      <c r="U3" s="1556"/>
      <c r="V3" s="1556"/>
      <c r="W3" s="1556"/>
      <c r="X3" s="1557"/>
      <c r="Y3" s="1755" t="s">
        <v>577</v>
      </c>
      <c r="Z3" s="1756"/>
      <c r="AA3" s="1756"/>
      <c r="AB3" s="1756"/>
      <c r="AC3" s="1757"/>
      <c r="AD3" s="1553" t="s">
        <v>224</v>
      </c>
      <c r="AE3" s="1607"/>
      <c r="AF3" s="1607"/>
      <c r="AG3" s="1607"/>
      <c r="AH3" s="1607"/>
      <c r="AI3" s="1554"/>
      <c r="AJ3" s="1558" t="s">
        <v>226</v>
      </c>
      <c r="AK3" s="1559"/>
      <c r="AL3" s="1559"/>
      <c r="AM3" s="1559"/>
      <c r="AN3" s="1560"/>
      <c r="AO3" s="1558" t="s">
        <v>300</v>
      </c>
      <c r="AP3" s="1559"/>
      <c r="AQ3" s="1559"/>
      <c r="AR3" s="1559"/>
      <c r="AS3" s="1560"/>
    </row>
    <row r="4" spans="1:47" ht="162" customHeight="1" x14ac:dyDescent="0.3">
      <c r="A4" s="52" t="s">
        <v>16</v>
      </c>
      <c r="B4" s="52" t="s">
        <v>17</v>
      </c>
      <c r="C4" s="52" t="s">
        <v>62</v>
      </c>
      <c r="D4" s="52" t="s">
        <v>18</v>
      </c>
      <c r="E4" s="393" t="s">
        <v>326</v>
      </c>
      <c r="F4" s="393" t="s">
        <v>523</v>
      </c>
      <c r="G4" s="393" t="s">
        <v>325</v>
      </c>
      <c r="H4" s="393" t="s">
        <v>524</v>
      </c>
      <c r="I4" s="393" t="s">
        <v>391</v>
      </c>
      <c r="J4" s="393" t="s">
        <v>124</v>
      </c>
      <c r="K4" s="393" t="s">
        <v>125</v>
      </c>
      <c r="L4" s="393" t="s">
        <v>85</v>
      </c>
      <c r="M4" s="393" t="s">
        <v>67</v>
      </c>
      <c r="N4" s="709" t="s">
        <v>304</v>
      </c>
      <c r="O4" s="116" t="s">
        <v>357</v>
      </c>
      <c r="P4" s="116" t="s">
        <v>71</v>
      </c>
      <c r="Q4" s="116" t="s">
        <v>72</v>
      </c>
      <c r="R4" s="116" t="s">
        <v>356</v>
      </c>
      <c r="S4" s="709" t="s">
        <v>304</v>
      </c>
      <c r="T4" s="116" t="s">
        <v>83</v>
      </c>
      <c r="U4" s="116" t="s">
        <v>75</v>
      </c>
      <c r="V4" s="367" t="s">
        <v>72</v>
      </c>
      <c r="W4" s="116" t="s">
        <v>71</v>
      </c>
      <c r="X4" s="709" t="s">
        <v>304</v>
      </c>
      <c r="Y4" s="1083" t="s">
        <v>391</v>
      </c>
      <c r="Z4" s="1084" t="s">
        <v>281</v>
      </c>
      <c r="AA4" s="1084" t="s">
        <v>71</v>
      </c>
      <c r="AB4" s="1084" t="s">
        <v>282</v>
      </c>
      <c r="AC4" s="1076" t="s">
        <v>304</v>
      </c>
      <c r="AD4" s="195" t="s">
        <v>67</v>
      </c>
      <c r="AE4" s="196" t="s">
        <v>369</v>
      </c>
      <c r="AF4" s="196" t="s">
        <v>71</v>
      </c>
      <c r="AG4" s="196" t="s">
        <v>357</v>
      </c>
      <c r="AH4" s="196" t="s">
        <v>83</v>
      </c>
      <c r="AI4" s="709" t="s">
        <v>304</v>
      </c>
      <c r="AJ4" s="367" t="s">
        <v>67</v>
      </c>
      <c r="AK4" s="369" t="s">
        <v>173</v>
      </c>
      <c r="AL4" s="369" t="s">
        <v>71</v>
      </c>
      <c r="AM4" s="369" t="s">
        <v>83</v>
      </c>
      <c r="AN4" s="709" t="s">
        <v>304</v>
      </c>
      <c r="AO4" s="367" t="s">
        <v>67</v>
      </c>
      <c r="AP4" s="369" t="s">
        <v>173</v>
      </c>
      <c r="AQ4" s="369" t="s">
        <v>71</v>
      </c>
      <c r="AR4" s="369" t="s">
        <v>83</v>
      </c>
      <c r="AS4" s="709" t="s">
        <v>304</v>
      </c>
      <c r="AT4" s="53" t="s">
        <v>20</v>
      </c>
      <c r="AU4" s="50" t="s">
        <v>424</v>
      </c>
    </row>
    <row r="5" spans="1:47" ht="15.75" x14ac:dyDescent="0.3">
      <c r="A5" s="52"/>
      <c r="B5" s="52"/>
      <c r="C5" s="52"/>
      <c r="D5" s="52"/>
      <c r="E5" s="347"/>
      <c r="F5" s="347"/>
      <c r="G5" s="347"/>
      <c r="H5" s="347"/>
      <c r="I5" s="347"/>
      <c r="J5" s="347"/>
      <c r="K5" s="347"/>
      <c r="L5" s="347"/>
      <c r="M5" s="347"/>
      <c r="N5" s="942"/>
      <c r="O5" s="117"/>
      <c r="P5" s="117"/>
      <c r="Q5" s="117"/>
      <c r="R5" s="117"/>
      <c r="S5" s="612"/>
      <c r="T5" s="117"/>
      <c r="U5" s="117"/>
      <c r="V5" s="117"/>
      <c r="W5" s="117"/>
      <c r="X5" s="893"/>
      <c r="Y5" s="1085"/>
      <c r="Z5" s="1085"/>
      <c r="AA5" s="1085"/>
      <c r="AB5" s="1085"/>
      <c r="AC5" s="893"/>
      <c r="AD5" s="489"/>
      <c r="AE5" s="490"/>
      <c r="AF5" s="490"/>
      <c r="AG5" s="490"/>
      <c r="AH5" s="490"/>
      <c r="AI5" s="944"/>
      <c r="AJ5" s="945"/>
      <c r="AK5" s="945"/>
      <c r="AL5" s="945"/>
      <c r="AM5" s="945"/>
      <c r="AN5" s="944"/>
      <c r="AO5" s="117"/>
      <c r="AP5" s="117"/>
      <c r="AQ5" s="117"/>
      <c r="AR5" s="117"/>
      <c r="AS5" s="942"/>
      <c r="AT5" s="69"/>
      <c r="AU5" s="1014"/>
    </row>
    <row r="6" spans="1:47" ht="21" customHeight="1" x14ac:dyDescent="0.35">
      <c r="A6" s="51" t="s">
        <v>223</v>
      </c>
      <c r="B6" s="51" t="s">
        <v>220</v>
      </c>
      <c r="C6" s="55" t="s">
        <v>212</v>
      </c>
      <c r="D6" s="55" t="s">
        <v>154</v>
      </c>
      <c r="E6" s="431"/>
      <c r="F6" s="431"/>
      <c r="G6" s="431"/>
      <c r="H6" s="431"/>
      <c r="I6" s="431"/>
      <c r="J6" s="431"/>
      <c r="K6" s="431"/>
      <c r="L6" s="431"/>
      <c r="M6" s="431"/>
      <c r="N6" s="969">
        <f>SUM(E6:M6)</f>
        <v>0</v>
      </c>
      <c r="O6" s="123"/>
      <c r="P6" s="123"/>
      <c r="Q6" s="123"/>
      <c r="R6" s="123"/>
      <c r="S6" s="623">
        <f>SUM(O6:R6)</f>
        <v>0</v>
      </c>
      <c r="T6" s="123"/>
      <c r="U6" s="123"/>
      <c r="V6" s="123"/>
      <c r="W6" s="123"/>
      <c r="X6" s="1256">
        <f>SUM(T6:W6)</f>
        <v>0</v>
      </c>
      <c r="Y6" s="1257"/>
      <c r="Z6" s="1257"/>
      <c r="AA6" s="1257"/>
      <c r="AB6" s="1257"/>
      <c r="AC6" s="1256">
        <f>SUM(Y6:AB6)</f>
        <v>0</v>
      </c>
      <c r="AD6" s="1258"/>
      <c r="AE6" s="1259"/>
      <c r="AF6" s="1259"/>
      <c r="AG6" s="1259"/>
      <c r="AH6" s="1259"/>
      <c r="AI6" s="1260"/>
      <c r="AJ6" s="1261"/>
      <c r="AK6" s="1261"/>
      <c r="AL6" s="1261"/>
      <c r="AM6" s="1261"/>
      <c r="AN6" s="1260"/>
      <c r="AO6" s="123"/>
      <c r="AP6" s="123"/>
      <c r="AQ6" s="123"/>
      <c r="AR6" s="123"/>
      <c r="AS6" s="969"/>
      <c r="AT6" s="98">
        <f>SUM(S6,X6,N6,AC6)</f>
        <v>0</v>
      </c>
      <c r="AU6" s="1014"/>
    </row>
    <row r="7" spans="1:47" ht="21" customHeight="1" x14ac:dyDescent="0.35">
      <c r="A7" s="51" t="s">
        <v>568</v>
      </c>
      <c r="B7" s="64" t="s">
        <v>569</v>
      </c>
      <c r="C7" s="51" t="s">
        <v>564</v>
      </c>
      <c r="D7" s="56" t="s">
        <v>564</v>
      </c>
      <c r="E7" s="431"/>
      <c r="F7" s="431"/>
      <c r="G7" s="431"/>
      <c r="H7" s="431"/>
      <c r="I7" s="431"/>
      <c r="J7" s="431"/>
      <c r="K7" s="431"/>
      <c r="L7" s="431"/>
      <c r="M7" s="431"/>
      <c r="N7" s="969">
        <f>SUM(E7:M7)</f>
        <v>0</v>
      </c>
      <c r="O7" s="123"/>
      <c r="P7" s="123"/>
      <c r="Q7" s="123"/>
      <c r="R7" s="123"/>
      <c r="S7" s="623">
        <f>SUM(O7:R7)</f>
        <v>0</v>
      </c>
      <c r="T7" s="123"/>
      <c r="U7" s="123"/>
      <c r="V7" s="123"/>
      <c r="W7" s="123"/>
      <c r="X7" s="1256">
        <f>SUM(T7:W7)</f>
        <v>0</v>
      </c>
      <c r="Y7" s="1257"/>
      <c r="Z7" s="1257"/>
      <c r="AA7" s="1257"/>
      <c r="AB7" s="1257"/>
      <c r="AC7" s="1256">
        <f>SUM(Y7:AB7)</f>
        <v>0</v>
      </c>
      <c r="AD7" s="1258"/>
      <c r="AE7" s="1259"/>
      <c r="AF7" s="1259"/>
      <c r="AG7" s="1259"/>
      <c r="AH7" s="1259"/>
      <c r="AI7" s="1260">
        <f>SUM(AD7:AH7)</f>
        <v>0</v>
      </c>
      <c r="AJ7" s="1261"/>
      <c r="AK7" s="1261"/>
      <c r="AL7" s="1261"/>
      <c r="AM7" s="1261"/>
      <c r="AN7" s="1260"/>
      <c r="AO7" s="123"/>
      <c r="AP7" s="123"/>
      <c r="AQ7" s="123"/>
      <c r="AR7" s="123"/>
      <c r="AS7" s="969"/>
      <c r="AT7" s="98">
        <f>SUM(S7,X7,N7,AC7)</f>
        <v>0</v>
      </c>
      <c r="AU7" s="1014"/>
    </row>
    <row r="8" spans="1:47" ht="21" customHeight="1" x14ac:dyDescent="0.35">
      <c r="A8" s="51" t="s">
        <v>600</v>
      </c>
      <c r="B8" s="64" t="s">
        <v>601</v>
      </c>
      <c r="C8" s="51" t="s">
        <v>598</v>
      </c>
      <c r="D8" s="56" t="s">
        <v>598</v>
      </c>
      <c r="E8" s="431"/>
      <c r="F8" s="431"/>
      <c r="G8" s="431"/>
      <c r="H8" s="431"/>
      <c r="I8" s="431"/>
      <c r="J8" s="431"/>
      <c r="K8" s="431"/>
      <c r="L8" s="431"/>
      <c r="M8" s="431"/>
      <c r="N8" s="969"/>
      <c r="O8" s="123"/>
      <c r="P8" s="123"/>
      <c r="Q8" s="123"/>
      <c r="R8" s="123"/>
      <c r="S8" s="623"/>
      <c r="T8" s="123"/>
      <c r="U8" s="123"/>
      <c r="V8" s="123"/>
      <c r="W8" s="123"/>
      <c r="X8" s="1256"/>
      <c r="Y8" s="1257"/>
      <c r="Z8" s="1257"/>
      <c r="AA8" s="1257"/>
      <c r="AB8" s="1257"/>
      <c r="AC8" s="1256"/>
      <c r="AD8" s="1258">
        <v>1</v>
      </c>
      <c r="AE8" s="1259">
        <v>1</v>
      </c>
      <c r="AF8" s="1259">
        <v>1</v>
      </c>
      <c r="AG8" s="1259">
        <v>1</v>
      </c>
      <c r="AH8" s="1259">
        <v>1</v>
      </c>
      <c r="AI8" s="1260">
        <f>SUM(AD8:AH8)</f>
        <v>5</v>
      </c>
      <c r="AJ8" s="1261"/>
      <c r="AK8" s="172"/>
      <c r="AL8" s="172"/>
      <c r="AM8" s="172"/>
      <c r="AN8" s="1260">
        <f>SUM(AJ8:AM8)</f>
        <v>0</v>
      </c>
      <c r="AO8" s="123"/>
      <c r="AP8" s="123"/>
      <c r="AQ8" s="123"/>
      <c r="AR8" s="123"/>
      <c r="AS8" s="969">
        <f>SUM(AO8:AR8)</f>
        <v>0</v>
      </c>
      <c r="AT8" s="98">
        <f>SUM(AI8,AN8,AS8)</f>
        <v>5</v>
      </c>
      <c r="AU8" s="1014" t="s">
        <v>770</v>
      </c>
    </row>
    <row r="9" spans="1:47" ht="21" customHeight="1" x14ac:dyDescent="0.35">
      <c r="A9" s="51"/>
      <c r="B9" s="64"/>
      <c r="C9" s="51"/>
      <c r="D9" s="56"/>
      <c r="E9" s="431"/>
      <c r="F9" s="431"/>
      <c r="G9" s="431"/>
      <c r="H9" s="431"/>
      <c r="I9" s="431"/>
      <c r="J9" s="431"/>
      <c r="K9" s="431"/>
      <c r="L9" s="431"/>
      <c r="M9" s="431"/>
      <c r="N9" s="969"/>
      <c r="O9" s="123"/>
      <c r="P9" s="123"/>
      <c r="Q9" s="123"/>
      <c r="R9" s="123"/>
      <c r="S9" s="623"/>
      <c r="T9" s="123"/>
      <c r="U9" s="123"/>
      <c r="V9" s="123"/>
      <c r="W9" s="123"/>
      <c r="X9" s="1256"/>
      <c r="Y9" s="1257"/>
      <c r="Z9" s="1257"/>
      <c r="AA9" s="1257"/>
      <c r="AB9" s="1257"/>
      <c r="AC9" s="1256"/>
      <c r="AD9" s="1258"/>
      <c r="AE9" s="1259"/>
      <c r="AF9" s="1259"/>
      <c r="AG9" s="1259"/>
      <c r="AH9" s="1259"/>
      <c r="AI9" s="1260"/>
      <c r="AJ9" s="1261"/>
      <c r="AK9" s="1261"/>
      <c r="AL9" s="1261"/>
      <c r="AM9" s="1261"/>
      <c r="AN9" s="1260"/>
      <c r="AO9" s="123"/>
      <c r="AP9" s="123"/>
      <c r="AQ9" s="123"/>
      <c r="AR9" s="123"/>
      <c r="AS9" s="969"/>
      <c r="AT9" s="98"/>
      <c r="AU9" s="1014"/>
    </row>
    <row r="10" spans="1:47" ht="21" customHeight="1" x14ac:dyDescent="0.35">
      <c r="A10" s="51"/>
      <c r="B10" s="82"/>
      <c r="C10" s="51"/>
      <c r="D10" s="56"/>
      <c r="E10" s="431"/>
      <c r="F10" s="431"/>
      <c r="G10" s="431"/>
      <c r="H10" s="431"/>
      <c r="I10" s="431"/>
      <c r="J10" s="431"/>
      <c r="K10" s="431"/>
      <c r="L10" s="431"/>
      <c r="M10" s="431"/>
      <c r="N10" s="969"/>
      <c r="O10" s="123"/>
      <c r="P10" s="123"/>
      <c r="Q10" s="123"/>
      <c r="R10" s="123"/>
      <c r="S10" s="624"/>
      <c r="T10" s="123"/>
      <c r="U10" s="123"/>
      <c r="V10" s="123"/>
      <c r="W10" s="123"/>
      <c r="X10" s="1262"/>
      <c r="Y10" s="1257"/>
      <c r="Z10" s="1257"/>
      <c r="AA10" s="1257"/>
      <c r="AB10" s="1257"/>
      <c r="AC10" s="1262"/>
      <c r="AD10" s="1258"/>
      <c r="AE10" s="1259"/>
      <c r="AF10" s="1259"/>
      <c r="AG10" s="1259"/>
      <c r="AH10" s="1259"/>
      <c r="AI10" s="1260"/>
      <c r="AJ10" s="1261"/>
      <c r="AK10" s="1261"/>
      <c r="AL10" s="1261"/>
      <c r="AM10" s="1261"/>
      <c r="AN10" s="1260"/>
      <c r="AO10" s="123"/>
      <c r="AP10" s="123"/>
      <c r="AQ10" s="123"/>
      <c r="AR10" s="123"/>
      <c r="AS10" s="969"/>
      <c r="AT10" s="98">
        <f>SUM(E10:AH10)</f>
        <v>0</v>
      </c>
      <c r="AU10" s="1014"/>
    </row>
    <row r="11" spans="1:47" ht="21" customHeight="1" x14ac:dyDescent="0.35">
      <c r="A11" s="51"/>
      <c r="B11" s="51"/>
      <c r="C11" s="51"/>
      <c r="D11" s="55"/>
      <c r="E11" s="431"/>
      <c r="F11" s="431"/>
      <c r="G11" s="431"/>
      <c r="H11" s="431"/>
      <c r="I11" s="431"/>
      <c r="J11" s="431"/>
      <c r="K11" s="431"/>
      <c r="L11" s="431"/>
      <c r="M11" s="431"/>
      <c r="N11" s="969"/>
      <c r="O11" s="123"/>
      <c r="P11" s="123"/>
      <c r="Q11" s="123"/>
      <c r="R11" s="123"/>
      <c r="S11" s="624"/>
      <c r="T11" s="123"/>
      <c r="U11" s="123"/>
      <c r="V11" s="123"/>
      <c r="W11" s="123"/>
      <c r="X11" s="1262"/>
      <c r="Y11" s="1263"/>
      <c r="Z11" s="1263"/>
      <c r="AA11" s="1263"/>
      <c r="AB11" s="1263"/>
      <c r="AC11" s="1262"/>
      <c r="AD11" s="1258"/>
      <c r="AE11" s="1259"/>
      <c r="AF11" s="1259"/>
      <c r="AG11" s="1259"/>
      <c r="AH11" s="1259"/>
      <c r="AI11" s="1260"/>
      <c r="AJ11" s="1261"/>
      <c r="AK11" s="1261"/>
      <c r="AL11" s="1261"/>
      <c r="AM11" s="1261"/>
      <c r="AN11" s="1260"/>
      <c r="AO11" s="123"/>
      <c r="AP11" s="123"/>
      <c r="AQ11" s="123"/>
      <c r="AR11" s="123"/>
      <c r="AS11" s="969"/>
      <c r="AT11" s="98"/>
      <c r="AU11" s="1014"/>
    </row>
    <row r="13" spans="1:47" ht="16.5" x14ac:dyDescent="0.3">
      <c r="A13" s="47" t="s">
        <v>314</v>
      </c>
    </row>
  </sheetData>
  <sortState xmlns:xlrd2="http://schemas.microsoft.com/office/spreadsheetml/2017/richdata2" ref="A6:AT11">
    <sortCondition descending="1" ref="AT6:AT11"/>
  </sortState>
  <mergeCells count="8">
    <mergeCell ref="E3:N3"/>
    <mergeCell ref="O1:U1"/>
    <mergeCell ref="AO3:AS3"/>
    <mergeCell ref="AD3:AI3"/>
    <mergeCell ref="T3:X3"/>
    <mergeCell ref="O3:S3"/>
    <mergeCell ref="AJ3:AN3"/>
    <mergeCell ref="Y3:AC3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065CA-2D45-4DC9-B186-E15627DB39B9}">
  <dimension ref="A1:Q17"/>
  <sheetViews>
    <sheetView workbookViewId="0">
      <selection activeCell="K22" sqref="K22"/>
    </sheetView>
  </sheetViews>
  <sheetFormatPr defaultRowHeight="12.75" x14ac:dyDescent="0.2"/>
  <cols>
    <col min="1" max="1" width="26.5703125" customWidth="1"/>
    <col min="3" max="3" width="21.5703125" customWidth="1"/>
    <col min="4" max="4" width="5.7109375" customWidth="1"/>
    <col min="5" max="5" width="5.42578125" customWidth="1"/>
    <col min="6" max="6" width="6" customWidth="1"/>
    <col min="7" max="12" width="5.7109375" customWidth="1"/>
    <col min="13" max="13" width="6" customWidth="1"/>
    <col min="14" max="14" width="6.28515625" customWidth="1"/>
    <col min="15" max="15" width="5.85546875" customWidth="1"/>
  </cols>
  <sheetData>
    <row r="1" spans="1:17" ht="23.25" x14ac:dyDescent="0.35">
      <c r="A1" s="349" t="s">
        <v>625</v>
      </c>
    </row>
    <row r="2" spans="1:17" ht="18" x14ac:dyDescent="0.25">
      <c r="A2" s="140" t="s">
        <v>727</v>
      </c>
    </row>
    <row r="4" spans="1:17" x14ac:dyDescent="0.2">
      <c r="A4" s="88" t="s">
        <v>728</v>
      </c>
    </row>
    <row r="6" spans="1:17" ht="15" x14ac:dyDescent="0.3">
      <c r="D6" s="1758" t="s">
        <v>577</v>
      </c>
      <c r="E6" s="1758"/>
      <c r="F6" s="1758"/>
      <c r="G6" s="1758"/>
      <c r="H6" s="1752" t="s">
        <v>760</v>
      </c>
      <c r="I6" s="1753"/>
      <c r="J6" s="1753"/>
      <c r="K6" s="1753"/>
      <c r="L6" s="1753" t="s">
        <v>577</v>
      </c>
      <c r="M6" s="1753"/>
      <c r="N6" s="1753"/>
      <c r="O6" s="1759"/>
    </row>
    <row r="7" spans="1:17" ht="156" x14ac:dyDescent="0.2">
      <c r="D7" s="1378" t="s">
        <v>281</v>
      </c>
      <c r="E7" s="1378" t="s">
        <v>71</v>
      </c>
      <c r="F7" s="1366" t="s">
        <v>282</v>
      </c>
      <c r="G7" s="1076" t="s">
        <v>304</v>
      </c>
      <c r="H7" s="1366" t="s">
        <v>281</v>
      </c>
      <c r="I7" s="1366" t="s">
        <v>71</v>
      </c>
      <c r="J7" s="1366" t="s">
        <v>282</v>
      </c>
      <c r="K7" s="1076" t="s">
        <v>304</v>
      </c>
      <c r="L7" s="1366" t="s">
        <v>281</v>
      </c>
      <c r="M7" s="1366" t="s">
        <v>71</v>
      </c>
      <c r="N7" s="1366" t="s">
        <v>282</v>
      </c>
      <c r="O7" s="1076" t="s">
        <v>304</v>
      </c>
      <c r="P7" s="1366" t="s">
        <v>20</v>
      </c>
    </row>
    <row r="8" spans="1:17" ht="15" x14ac:dyDescent="0.3">
      <c r="D8" s="1367"/>
      <c r="E8" s="1367"/>
      <c r="F8" s="1368"/>
      <c r="G8" s="1369"/>
      <c r="H8" s="1369"/>
      <c r="I8" s="1369"/>
      <c r="J8" s="1369"/>
      <c r="K8" s="1369"/>
      <c r="L8" s="1368"/>
      <c r="M8" s="1368"/>
      <c r="N8" s="1368"/>
      <c r="O8" s="1369"/>
      <c r="P8" s="28"/>
      <c r="Q8" s="88" t="s">
        <v>424</v>
      </c>
    </row>
    <row r="9" spans="1:17" ht="15" x14ac:dyDescent="0.3">
      <c r="A9" s="51" t="s">
        <v>249</v>
      </c>
      <c r="B9" s="96">
        <v>2756</v>
      </c>
      <c r="C9" s="55" t="s">
        <v>247</v>
      </c>
      <c r="D9" s="1367">
        <v>2</v>
      </c>
      <c r="E9" s="1367">
        <v>3</v>
      </c>
      <c r="F9" s="1371">
        <v>2</v>
      </c>
      <c r="G9" s="1372">
        <f>SUM(D9:F9)</f>
        <v>7</v>
      </c>
      <c r="H9" s="1463">
        <v>1</v>
      </c>
      <c r="I9" s="1463"/>
      <c r="J9" s="1462">
        <v>1</v>
      </c>
      <c r="K9" s="1372">
        <f>SUM(H9:J9)</f>
        <v>2</v>
      </c>
      <c r="L9" s="1371">
        <v>2</v>
      </c>
      <c r="M9" s="1371">
        <v>3</v>
      </c>
      <c r="N9" s="1371">
        <v>2</v>
      </c>
      <c r="O9" s="1372">
        <f>SUM(L9:N9)</f>
        <v>7</v>
      </c>
      <c r="P9" s="1377">
        <f>SUM(G9,O9,K9)</f>
        <v>16</v>
      </c>
      <c r="Q9" s="1496">
        <v>2</v>
      </c>
    </row>
    <row r="10" spans="1:17" ht="15" x14ac:dyDescent="0.3">
      <c r="A10" s="51" t="s">
        <v>508</v>
      </c>
      <c r="B10" s="147">
        <v>3159</v>
      </c>
      <c r="C10" s="55" t="s">
        <v>509</v>
      </c>
      <c r="D10" s="1367">
        <v>3</v>
      </c>
      <c r="E10" s="1367">
        <v>2</v>
      </c>
      <c r="F10" s="1371">
        <v>1</v>
      </c>
      <c r="G10" s="1372">
        <f>SUM(D10:F10)</f>
        <v>6</v>
      </c>
      <c r="H10" s="1463">
        <v>3</v>
      </c>
      <c r="I10" s="1463"/>
      <c r="J10" s="1462">
        <v>3</v>
      </c>
      <c r="K10" s="1372">
        <f>SUM(H10:J10)</f>
        <v>6</v>
      </c>
      <c r="L10" s="1371">
        <v>3</v>
      </c>
      <c r="M10" s="1371">
        <v>2</v>
      </c>
      <c r="N10" s="1371">
        <v>1</v>
      </c>
      <c r="O10" s="1372">
        <f>SUM(L10:N10)</f>
        <v>6</v>
      </c>
      <c r="P10" s="1377">
        <f>SUM(G10,O10,K10)</f>
        <v>18</v>
      </c>
      <c r="Q10" s="1496">
        <v>1</v>
      </c>
    </row>
    <row r="11" spans="1:17" ht="15" x14ac:dyDescent="0.3">
      <c r="D11" s="1367"/>
      <c r="E11" s="1367"/>
      <c r="F11" s="1371"/>
      <c r="G11" s="1372"/>
      <c r="H11" s="1372"/>
      <c r="I11" s="1462"/>
      <c r="J11" s="1462"/>
      <c r="K11" s="1372"/>
      <c r="L11" s="1371"/>
      <c r="M11" s="1371"/>
      <c r="N11" s="1371"/>
      <c r="O11" s="1372"/>
      <c r="P11" s="28"/>
      <c r="Q11" s="826"/>
    </row>
    <row r="12" spans="1:17" ht="15" x14ac:dyDescent="0.3">
      <c r="D12" s="1367"/>
      <c r="E12" s="1367"/>
      <c r="F12" s="1371"/>
      <c r="G12" s="1372"/>
      <c r="H12" s="1372"/>
      <c r="I12" s="1462"/>
      <c r="J12" s="1462"/>
      <c r="K12" s="1372"/>
      <c r="L12" s="1371"/>
      <c r="M12" s="1371"/>
      <c r="N12" s="1371"/>
      <c r="O12" s="1372"/>
      <c r="P12" s="28"/>
      <c r="Q12" s="826"/>
    </row>
    <row r="13" spans="1:17" ht="15" x14ac:dyDescent="0.3">
      <c r="D13" s="1367"/>
      <c r="E13" s="1367"/>
      <c r="F13" s="1371"/>
      <c r="G13" s="1372"/>
      <c r="H13" s="1372"/>
      <c r="I13" s="1462"/>
      <c r="J13" s="1462"/>
      <c r="K13" s="1372"/>
      <c r="L13" s="1371"/>
      <c r="M13" s="1371"/>
      <c r="N13" s="1371"/>
      <c r="O13" s="1372"/>
      <c r="P13" s="28"/>
      <c r="Q13" s="826"/>
    </row>
    <row r="14" spans="1:17" ht="15" x14ac:dyDescent="0.3">
      <c r="D14" s="1367"/>
      <c r="E14" s="1367"/>
      <c r="F14" s="1371"/>
      <c r="G14" s="1372"/>
      <c r="H14" s="1372"/>
      <c r="I14" s="1462"/>
      <c r="J14" s="1462"/>
      <c r="K14" s="1372"/>
      <c r="L14" s="1371"/>
      <c r="M14" s="1371"/>
      <c r="N14" s="1371"/>
      <c r="O14" s="1372"/>
      <c r="P14" s="28"/>
    </row>
    <row r="15" spans="1:17" ht="15" x14ac:dyDescent="0.3">
      <c r="D15" s="1367"/>
      <c r="E15" s="1367"/>
      <c r="F15" s="1371"/>
      <c r="G15" s="1372"/>
      <c r="H15" s="1372"/>
      <c r="I15" s="1462"/>
      <c r="J15" s="1462"/>
      <c r="K15" s="1372"/>
      <c r="L15" s="1371"/>
      <c r="M15" s="1371"/>
      <c r="N15" s="1371"/>
      <c r="O15" s="1372"/>
      <c r="P15" s="28"/>
    </row>
    <row r="16" spans="1:17" ht="15" x14ac:dyDescent="0.3">
      <c r="D16" s="1367"/>
      <c r="E16" s="1367"/>
      <c r="F16" s="1371"/>
      <c r="G16" s="1372"/>
      <c r="H16" s="1372"/>
      <c r="I16" s="1462"/>
      <c r="J16" s="1462"/>
      <c r="K16" s="1372"/>
      <c r="L16" s="1371"/>
      <c r="M16" s="1371"/>
      <c r="N16" s="1371"/>
      <c r="O16" s="1372"/>
      <c r="P16" s="28"/>
    </row>
    <row r="17" spans="4:16" ht="15" x14ac:dyDescent="0.3">
      <c r="D17" s="1367"/>
      <c r="E17" s="1367"/>
      <c r="F17" s="1371"/>
      <c r="G17" s="1372"/>
      <c r="H17" s="1372"/>
      <c r="I17" s="1372"/>
      <c r="J17" s="1372"/>
      <c r="K17" s="1372"/>
      <c r="L17" s="1371"/>
      <c r="M17" s="1371"/>
      <c r="N17" s="1371"/>
      <c r="O17" s="1372"/>
      <c r="P17" s="28"/>
    </row>
  </sheetData>
  <mergeCells count="3">
    <mergeCell ref="D6:G6"/>
    <mergeCell ref="L6:O6"/>
    <mergeCell ref="H6:K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P20"/>
  <sheetViews>
    <sheetView zoomScale="80" zoomScaleNormal="80" workbookViewId="0">
      <selection activeCell="P20" sqref="P20"/>
    </sheetView>
  </sheetViews>
  <sheetFormatPr defaultColWidth="9.140625" defaultRowHeight="15" x14ac:dyDescent="0.3"/>
  <cols>
    <col min="1" max="1" width="33.28515625" style="50" customWidth="1"/>
    <col min="2" max="2" width="13.42578125" style="50" customWidth="1"/>
    <col min="3" max="3" width="22.85546875" style="50" customWidth="1"/>
    <col min="4" max="4" width="30.85546875" style="50" customWidth="1"/>
    <col min="5" max="16" width="5.7109375" style="50" customWidth="1"/>
    <col min="17" max="17" width="6.28515625" style="50" customWidth="1"/>
    <col min="18" max="16384" width="9.140625" style="50"/>
  </cols>
  <sheetData>
    <row r="1" spans="1:42" ht="25.5" x14ac:dyDescent="0.45">
      <c r="A1" s="349" t="s">
        <v>625</v>
      </c>
      <c r="B1" s="137"/>
      <c r="C1" s="137"/>
      <c r="D1" s="137"/>
      <c r="E1" s="137"/>
      <c r="F1" s="137"/>
      <c r="G1" s="137"/>
      <c r="N1" s="1513"/>
      <c r="O1" s="1513"/>
      <c r="P1" s="1513"/>
      <c r="Q1" s="1513"/>
      <c r="R1" s="1513"/>
      <c r="S1" s="1513"/>
      <c r="T1" s="1513"/>
    </row>
    <row r="2" spans="1:42" x14ac:dyDescent="0.3">
      <c r="A2" s="1510"/>
      <c r="B2" s="1510"/>
      <c r="C2" s="1510"/>
      <c r="D2" s="1510"/>
      <c r="E2" s="49"/>
      <c r="F2" s="49"/>
    </row>
    <row r="3" spans="1:42" ht="20.25" x14ac:dyDescent="0.3">
      <c r="A3" s="352" t="s">
        <v>53</v>
      </c>
      <c r="B3" s="52"/>
      <c r="C3" s="52"/>
      <c r="D3" s="52"/>
      <c r="E3" s="1760"/>
      <c r="F3" s="1760"/>
      <c r="G3" s="1555" t="s">
        <v>227</v>
      </c>
      <c r="H3" s="1556"/>
      <c r="I3" s="1761" t="s">
        <v>227</v>
      </c>
      <c r="J3" s="1761"/>
      <c r="K3" s="1755" t="s">
        <v>577</v>
      </c>
      <c r="L3" s="1757"/>
      <c r="M3" s="1608" t="s">
        <v>224</v>
      </c>
      <c r="N3" s="1610"/>
      <c r="O3" s="160" t="s">
        <v>227</v>
      </c>
      <c r="P3" s="132" t="s">
        <v>227</v>
      </c>
    </row>
    <row r="4" spans="1:42" ht="153.75" customHeight="1" x14ac:dyDescent="0.3">
      <c r="A4" s="52" t="s">
        <v>16</v>
      </c>
      <c r="B4" s="52" t="s">
        <v>17</v>
      </c>
      <c r="C4" s="52" t="s">
        <v>62</v>
      </c>
      <c r="D4" s="52" t="s">
        <v>18</v>
      </c>
      <c r="E4" s="393" t="s">
        <v>122</v>
      </c>
      <c r="F4" s="393" t="s">
        <v>76</v>
      </c>
      <c r="G4" s="116" t="s">
        <v>76</v>
      </c>
      <c r="H4" s="116"/>
      <c r="I4" s="116" t="s">
        <v>76</v>
      </c>
      <c r="J4" s="116"/>
      <c r="K4" s="1087" t="s">
        <v>76</v>
      </c>
      <c r="L4" s="1086"/>
      <c r="M4" s="481" t="s">
        <v>174</v>
      </c>
      <c r="N4" s="481" t="s">
        <v>175</v>
      </c>
      <c r="O4" s="116" t="s">
        <v>76</v>
      </c>
      <c r="P4" s="116" t="s">
        <v>76</v>
      </c>
      <c r="Q4" s="89" t="s">
        <v>158</v>
      </c>
      <c r="R4" s="50" t="s">
        <v>424</v>
      </c>
    </row>
    <row r="5" spans="1:42" x14ac:dyDescent="0.3">
      <c r="A5" s="52"/>
      <c r="B5" s="52"/>
      <c r="C5" s="52"/>
      <c r="D5" s="52"/>
      <c r="E5" s="347"/>
      <c r="F5" s="347"/>
      <c r="G5" s="117"/>
      <c r="H5" s="117"/>
      <c r="I5" s="117"/>
      <c r="J5" s="117"/>
      <c r="K5" s="1079"/>
      <c r="L5" s="1079"/>
      <c r="M5" s="348"/>
      <c r="N5" s="348"/>
      <c r="O5" s="117"/>
      <c r="P5" s="117"/>
      <c r="Q5" s="69"/>
      <c r="R5" s="1012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</row>
    <row r="6" spans="1:42" ht="21" customHeight="1" x14ac:dyDescent="0.35">
      <c r="A6" s="78" t="s">
        <v>101</v>
      </c>
      <c r="B6" s="51"/>
      <c r="C6" s="51"/>
      <c r="D6" s="51"/>
      <c r="E6" s="431"/>
      <c r="F6" s="431"/>
      <c r="G6" s="123"/>
      <c r="H6" s="123"/>
      <c r="I6" s="123"/>
      <c r="J6" s="123"/>
      <c r="K6" s="1082"/>
      <c r="L6" s="1082"/>
      <c r="M6" s="275"/>
      <c r="N6" s="275"/>
      <c r="O6" s="123"/>
      <c r="P6" s="123"/>
      <c r="Q6" s="98"/>
      <c r="R6" s="1012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</row>
    <row r="7" spans="1:42" ht="21" customHeight="1" x14ac:dyDescent="0.35">
      <c r="A7" s="51" t="s">
        <v>141</v>
      </c>
      <c r="B7" s="51" t="s">
        <v>153</v>
      </c>
      <c r="C7" s="51" t="s">
        <v>154</v>
      </c>
      <c r="D7" s="51" t="s">
        <v>154</v>
      </c>
      <c r="E7" s="431"/>
      <c r="F7" s="431"/>
      <c r="G7" s="123"/>
      <c r="H7" s="123"/>
      <c r="I7" s="123"/>
      <c r="J7" s="123"/>
      <c r="K7" s="1082"/>
      <c r="L7" s="1082"/>
      <c r="M7" s="275"/>
      <c r="N7" s="275"/>
      <c r="O7" s="123"/>
      <c r="P7" s="123"/>
      <c r="Q7" s="98">
        <f>SUM(E7:P7)</f>
        <v>0</v>
      </c>
      <c r="R7" s="1012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</row>
    <row r="8" spans="1:42" ht="21" customHeight="1" x14ac:dyDescent="0.35">
      <c r="A8" s="51" t="s">
        <v>568</v>
      </c>
      <c r="B8" s="64" t="s">
        <v>569</v>
      </c>
      <c r="C8" s="51" t="s">
        <v>564</v>
      </c>
      <c r="D8" s="51" t="s">
        <v>564</v>
      </c>
      <c r="E8" s="431"/>
      <c r="F8" s="431"/>
      <c r="G8" s="123"/>
      <c r="H8" s="123"/>
      <c r="I8" s="123"/>
      <c r="J8" s="123"/>
      <c r="K8" s="1082"/>
      <c r="L8" s="1082"/>
      <c r="M8" s="275"/>
      <c r="N8" s="275"/>
      <c r="O8" s="123"/>
      <c r="P8" s="123"/>
      <c r="Q8" s="98">
        <f>SUM(E8:P8)</f>
        <v>0</v>
      </c>
      <c r="R8" s="1012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</row>
    <row r="9" spans="1:42" ht="21" customHeight="1" x14ac:dyDescent="0.35">
      <c r="A9" s="51"/>
      <c r="B9" s="51"/>
      <c r="C9" s="51"/>
      <c r="D9" s="51"/>
      <c r="E9" s="431"/>
      <c r="F9" s="431"/>
      <c r="G9" s="123"/>
      <c r="H9" s="123"/>
      <c r="I9" s="123"/>
      <c r="J9" s="123"/>
      <c r="K9" s="1082"/>
      <c r="L9" s="1082"/>
      <c r="M9" s="275"/>
      <c r="N9" s="275"/>
      <c r="O9" s="123"/>
      <c r="P9" s="123"/>
      <c r="Q9" s="98">
        <f>SUM(E9:P9)</f>
        <v>0</v>
      </c>
      <c r="R9" s="1012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</row>
    <row r="10" spans="1:42" ht="21" customHeight="1" x14ac:dyDescent="0.35">
      <c r="A10" s="51"/>
      <c r="B10" s="51"/>
      <c r="C10" s="51"/>
      <c r="D10" s="51"/>
      <c r="E10" s="431"/>
      <c r="F10" s="431"/>
      <c r="G10" s="123"/>
      <c r="H10" s="123"/>
      <c r="I10" s="123"/>
      <c r="J10" s="123"/>
      <c r="K10" s="1082"/>
      <c r="L10" s="1082"/>
      <c r="M10" s="275"/>
      <c r="N10" s="275"/>
      <c r="O10" s="123"/>
      <c r="P10" s="123"/>
      <c r="Q10" s="98"/>
      <c r="R10" s="1012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</row>
    <row r="11" spans="1:42" ht="21" customHeight="1" x14ac:dyDescent="0.35">
      <c r="A11" s="78" t="s">
        <v>100</v>
      </c>
      <c r="B11" s="51"/>
      <c r="C11" s="51"/>
      <c r="D11" s="51"/>
      <c r="E11" s="431"/>
      <c r="F11" s="431"/>
      <c r="G11" s="123"/>
      <c r="H11" s="123"/>
      <c r="I11" s="123"/>
      <c r="J11" s="123"/>
      <c r="K11" s="1082"/>
      <c r="L11" s="1082"/>
      <c r="M11" s="275"/>
      <c r="N11" s="275"/>
      <c r="O11" s="123"/>
      <c r="P11" s="123"/>
      <c r="Q11" s="98"/>
      <c r="R11" s="1012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ht="21" customHeight="1" x14ac:dyDescent="0.35">
      <c r="A12" s="51" t="s">
        <v>323</v>
      </c>
      <c r="B12" s="102">
        <v>3042</v>
      </c>
      <c r="C12" s="51" t="s">
        <v>154</v>
      </c>
      <c r="D12" s="51" t="s">
        <v>154</v>
      </c>
      <c r="E12" s="431"/>
      <c r="F12" s="431"/>
      <c r="G12" s="123"/>
      <c r="H12" s="123"/>
      <c r="I12" s="123"/>
      <c r="J12" s="123"/>
      <c r="K12" s="1082"/>
      <c r="L12" s="1082"/>
      <c r="M12" s="275"/>
      <c r="N12" s="275"/>
      <c r="O12" s="123"/>
      <c r="P12" s="123"/>
      <c r="Q12" s="98">
        <f t="shared" ref="Q12:Q18" si="0">SUM(E12:P12)</f>
        <v>0</v>
      </c>
      <c r="R12" s="1012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ht="21" customHeight="1" x14ac:dyDescent="0.35">
      <c r="A13" s="51" t="s">
        <v>155</v>
      </c>
      <c r="B13" s="51">
        <v>2998</v>
      </c>
      <c r="C13" s="51" t="s">
        <v>154</v>
      </c>
      <c r="D13" s="51" t="s">
        <v>154</v>
      </c>
      <c r="E13" s="431"/>
      <c r="F13" s="431"/>
      <c r="G13" s="123"/>
      <c r="H13" s="123"/>
      <c r="I13" s="123"/>
      <c r="J13" s="123"/>
      <c r="K13" s="1082"/>
      <c r="L13" s="1082"/>
      <c r="M13" s="275"/>
      <c r="N13" s="275"/>
      <c r="O13" s="123"/>
      <c r="P13" s="123"/>
      <c r="Q13" s="98">
        <f t="shared" si="0"/>
        <v>0</v>
      </c>
      <c r="R13" s="1013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</row>
    <row r="14" spans="1:42" ht="21" customHeight="1" x14ac:dyDescent="0.35">
      <c r="A14" s="51" t="s">
        <v>180</v>
      </c>
      <c r="B14" s="51">
        <v>3016</v>
      </c>
      <c r="C14" s="51" t="s">
        <v>363</v>
      </c>
      <c r="D14" s="51" t="s">
        <v>181</v>
      </c>
      <c r="E14" s="431"/>
      <c r="F14" s="431"/>
      <c r="G14" s="123"/>
      <c r="H14" s="123"/>
      <c r="I14" s="123"/>
      <c r="J14" s="123"/>
      <c r="K14" s="1082"/>
      <c r="L14" s="1082"/>
      <c r="M14" s="275"/>
      <c r="N14" s="275"/>
      <c r="O14" s="123"/>
      <c r="P14" s="123"/>
      <c r="Q14" s="98">
        <f t="shared" si="0"/>
        <v>0</v>
      </c>
      <c r="R14" s="1012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</row>
    <row r="15" spans="1:42" ht="21" customHeight="1" x14ac:dyDescent="0.35">
      <c r="A15" s="51" t="s">
        <v>491</v>
      </c>
      <c r="B15" s="103">
        <v>2084</v>
      </c>
      <c r="C15" s="91" t="s">
        <v>154</v>
      </c>
      <c r="D15" s="91" t="s">
        <v>154</v>
      </c>
      <c r="E15" s="431"/>
      <c r="F15" s="431"/>
      <c r="G15" s="123"/>
      <c r="H15" s="123"/>
      <c r="I15" s="123"/>
      <c r="J15" s="123"/>
      <c r="K15" s="1082"/>
      <c r="L15" s="1082"/>
      <c r="M15" s="275"/>
      <c r="N15" s="275"/>
      <c r="O15" s="123"/>
      <c r="P15" s="123"/>
      <c r="Q15" s="98">
        <f t="shared" si="0"/>
        <v>0</v>
      </c>
      <c r="R15" s="1012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</row>
    <row r="16" spans="1:42" ht="21" customHeight="1" x14ac:dyDescent="0.35">
      <c r="A16" s="51" t="s">
        <v>249</v>
      </c>
      <c r="B16" s="208">
        <v>2756</v>
      </c>
      <c r="C16" s="91" t="s">
        <v>247</v>
      </c>
      <c r="D16" s="91" t="s">
        <v>250</v>
      </c>
      <c r="E16" s="431"/>
      <c r="F16" s="431"/>
      <c r="G16" s="123"/>
      <c r="H16" s="123"/>
      <c r="I16" s="123"/>
      <c r="J16" s="123"/>
      <c r="K16" s="1082"/>
      <c r="L16" s="1082"/>
      <c r="M16" s="275"/>
      <c r="N16" s="275"/>
      <c r="O16" s="123"/>
      <c r="P16" s="123"/>
      <c r="Q16" s="98">
        <f t="shared" si="0"/>
        <v>0</v>
      </c>
      <c r="R16" s="1012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</row>
    <row r="17" spans="1:42" ht="21" customHeight="1" x14ac:dyDescent="0.35">
      <c r="A17" s="51" t="s">
        <v>591</v>
      </c>
      <c r="B17" s="51">
        <v>3156</v>
      </c>
      <c r="C17" s="51" t="s">
        <v>154</v>
      </c>
      <c r="D17" s="51" t="s">
        <v>154</v>
      </c>
      <c r="E17" s="431"/>
      <c r="F17" s="431"/>
      <c r="G17" s="123"/>
      <c r="H17" s="123"/>
      <c r="I17" s="123"/>
      <c r="J17" s="123"/>
      <c r="K17" s="1082"/>
      <c r="L17" s="1082"/>
      <c r="M17" s="275"/>
      <c r="N17" s="275"/>
      <c r="O17" s="123"/>
      <c r="P17" s="123"/>
      <c r="Q17" s="98">
        <f t="shared" si="0"/>
        <v>0</v>
      </c>
      <c r="R17" s="1012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1:42" ht="21" customHeight="1" x14ac:dyDescent="0.35">
      <c r="A18" s="51" t="s">
        <v>589</v>
      </c>
      <c r="B18" s="51"/>
      <c r="C18" s="51" t="s">
        <v>590</v>
      </c>
      <c r="D18" s="51" t="s">
        <v>592</v>
      </c>
      <c r="E18" s="431"/>
      <c r="F18" s="431"/>
      <c r="G18" s="123"/>
      <c r="H18" s="123"/>
      <c r="I18" s="123"/>
      <c r="J18" s="123"/>
      <c r="K18" s="1082"/>
      <c r="L18" s="1082"/>
      <c r="M18" s="275"/>
      <c r="N18" s="275"/>
      <c r="O18" s="123"/>
      <c r="P18" s="123"/>
      <c r="Q18" s="98">
        <f t="shared" si="0"/>
        <v>0</v>
      </c>
      <c r="R18" s="1012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ht="21" customHeight="1" x14ac:dyDescent="0.3"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ht="21" customHeight="1" x14ac:dyDescent="0.3">
      <c r="A20" s="47" t="s">
        <v>314</v>
      </c>
      <c r="E20" s="49"/>
      <c r="F20" s="49"/>
    </row>
  </sheetData>
  <sortState xmlns:xlrd2="http://schemas.microsoft.com/office/spreadsheetml/2017/richdata2" ref="A12:Q18">
    <sortCondition descending="1" ref="Q12:Q18"/>
  </sortState>
  <mergeCells count="7">
    <mergeCell ref="N1:T1"/>
    <mergeCell ref="A2:D2"/>
    <mergeCell ref="G3:H3"/>
    <mergeCell ref="E3:F3"/>
    <mergeCell ref="M3:N3"/>
    <mergeCell ref="I3:J3"/>
    <mergeCell ref="K3:L3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O23"/>
  <sheetViews>
    <sheetView zoomScale="80" zoomScaleNormal="80" workbookViewId="0"/>
  </sheetViews>
  <sheetFormatPr defaultColWidth="9.140625" defaultRowHeight="15" x14ac:dyDescent="0.3"/>
  <cols>
    <col min="1" max="1" width="35.7109375" style="50" customWidth="1"/>
    <col min="2" max="2" width="11.28515625" style="50" customWidth="1"/>
    <col min="3" max="3" width="24.42578125" style="50" customWidth="1"/>
    <col min="4" max="4" width="23.7109375" style="50" customWidth="1"/>
    <col min="5" max="5" width="6.85546875" style="50" bestFit="1" customWidth="1"/>
    <col min="6" max="10" width="5.7109375" style="50" customWidth="1"/>
    <col min="11" max="11" width="8.7109375" style="50" customWidth="1"/>
    <col min="12" max="16384" width="9.140625" style="50"/>
  </cols>
  <sheetData>
    <row r="1" spans="1:15" ht="25.5" x14ac:dyDescent="0.45">
      <c r="A1" s="349" t="s">
        <v>625</v>
      </c>
      <c r="B1" s="137"/>
      <c r="C1" s="137"/>
      <c r="D1" s="137"/>
      <c r="E1" s="137"/>
      <c r="F1" s="137"/>
      <c r="G1" s="137"/>
      <c r="H1" s="137"/>
      <c r="I1" s="137"/>
      <c r="K1" s="1513"/>
      <c r="L1" s="1513"/>
      <c r="M1" s="1513"/>
      <c r="N1" s="1513"/>
      <c r="O1" s="1513"/>
    </row>
    <row r="2" spans="1:15" ht="21" x14ac:dyDescent="0.35">
      <c r="A2" s="352" t="s">
        <v>382</v>
      </c>
      <c r="B2" s="138"/>
      <c r="C2" s="138"/>
      <c r="D2" s="138"/>
      <c r="E2" s="138"/>
      <c r="I2" s="49"/>
    </row>
    <row r="3" spans="1:15" ht="18" x14ac:dyDescent="0.35">
      <c r="A3" s="143"/>
      <c r="B3" s="52"/>
      <c r="C3" s="52"/>
      <c r="D3" s="52"/>
      <c r="E3" s="112" t="s">
        <v>227</v>
      </c>
      <c r="F3" s="1545" t="s">
        <v>1</v>
      </c>
      <c r="G3" s="1546"/>
      <c r="H3" s="1546"/>
      <c r="I3" s="1546"/>
      <c r="J3" s="132" t="s">
        <v>227</v>
      </c>
    </row>
    <row r="4" spans="1:15" ht="171" customHeight="1" x14ac:dyDescent="0.3">
      <c r="A4" s="52" t="s">
        <v>16</v>
      </c>
      <c r="B4" s="52" t="s">
        <v>17</v>
      </c>
      <c r="C4" s="52" t="s">
        <v>62</v>
      </c>
      <c r="D4" s="52" t="s">
        <v>18</v>
      </c>
      <c r="E4" s="370" t="s">
        <v>79</v>
      </c>
      <c r="F4" s="393" t="s">
        <v>241</v>
      </c>
      <c r="G4" s="393" t="s">
        <v>86</v>
      </c>
      <c r="H4" s="393" t="s">
        <v>79</v>
      </c>
      <c r="I4" s="393" t="s">
        <v>327</v>
      </c>
      <c r="J4" s="368" t="s">
        <v>79</v>
      </c>
      <c r="K4" s="53" t="s">
        <v>20</v>
      </c>
    </row>
    <row r="5" spans="1:15" x14ac:dyDescent="0.3">
      <c r="A5" s="52"/>
      <c r="B5" s="52"/>
      <c r="C5" s="52"/>
      <c r="D5" s="52"/>
      <c r="E5" s="167"/>
      <c r="F5" s="347"/>
      <c r="G5" s="347"/>
      <c r="H5" s="347"/>
      <c r="I5" s="347"/>
      <c r="J5" s="117"/>
      <c r="K5" s="69"/>
    </row>
    <row r="6" spans="1:15" ht="21" customHeight="1" x14ac:dyDescent="0.3">
      <c r="A6" s="63" t="s">
        <v>152</v>
      </c>
      <c r="B6" s="51" t="s">
        <v>153</v>
      </c>
      <c r="C6" s="51" t="s">
        <v>154</v>
      </c>
      <c r="D6" s="51" t="s">
        <v>154</v>
      </c>
      <c r="E6" s="168"/>
      <c r="F6" s="491"/>
      <c r="G6" s="491"/>
      <c r="H6" s="491"/>
      <c r="I6" s="491"/>
      <c r="J6" s="132"/>
      <c r="K6" s="69">
        <f>SUM(E6:J6)</f>
        <v>0</v>
      </c>
      <c r="L6" s="39"/>
    </row>
    <row r="7" spans="1:15" ht="21" customHeight="1" x14ac:dyDescent="0.3">
      <c r="A7" s="63"/>
      <c r="B7" s="51"/>
      <c r="C7" s="51"/>
      <c r="D7" s="51"/>
      <c r="E7" s="168"/>
      <c r="F7" s="491"/>
      <c r="G7" s="491"/>
      <c r="H7" s="491"/>
      <c r="I7" s="491"/>
      <c r="J7" s="114"/>
      <c r="K7" s="69">
        <f>SUM(F7:J7)</f>
        <v>0</v>
      </c>
    </row>
    <row r="8" spans="1:15" ht="21" customHeight="1" x14ac:dyDescent="0.3">
      <c r="A8" s="63"/>
      <c r="B8" s="51"/>
      <c r="C8" s="51"/>
      <c r="D8" s="51"/>
      <c r="E8" s="180"/>
      <c r="F8" s="491"/>
      <c r="G8" s="491"/>
      <c r="H8" s="491"/>
      <c r="I8" s="491"/>
      <c r="J8" s="114"/>
      <c r="K8" s="69">
        <f>SUM(F8:J8)</f>
        <v>0</v>
      </c>
    </row>
    <row r="9" spans="1:15" ht="21" customHeight="1" x14ac:dyDescent="0.3">
      <c r="A9" s="63"/>
      <c r="B9" s="51"/>
      <c r="C9" s="51"/>
      <c r="D9" s="51"/>
      <c r="E9" s="168"/>
      <c r="F9" s="491"/>
      <c r="G9" s="491"/>
      <c r="H9" s="491"/>
      <c r="I9" s="491"/>
      <c r="J9" s="132"/>
      <c r="K9" s="69">
        <f>SUM(F9:J9)</f>
        <v>0</v>
      </c>
    </row>
    <row r="10" spans="1:15" ht="21" customHeight="1" x14ac:dyDescent="0.3">
      <c r="A10" s="63"/>
      <c r="B10" s="51"/>
      <c r="C10" s="51"/>
      <c r="D10" s="51"/>
      <c r="E10" s="168"/>
      <c r="F10" s="491"/>
      <c r="G10" s="491"/>
      <c r="H10" s="491"/>
      <c r="I10" s="491"/>
      <c r="J10" s="132"/>
      <c r="K10" s="69">
        <f>SUM(F10:J10)</f>
        <v>0</v>
      </c>
    </row>
    <row r="11" spans="1:15" ht="21" customHeight="1" x14ac:dyDescent="0.3">
      <c r="A11" s="51"/>
      <c r="B11" s="51"/>
      <c r="C11" s="51"/>
      <c r="D11" s="51"/>
      <c r="E11" s="168"/>
      <c r="F11" s="163"/>
      <c r="G11" s="163"/>
      <c r="H11" s="163"/>
      <c r="I11" s="163"/>
      <c r="J11" s="132"/>
      <c r="K11" s="69">
        <f>SUM(F11:J11)</f>
        <v>0</v>
      </c>
    </row>
    <row r="12" spans="1:15" ht="21" customHeight="1" x14ac:dyDescent="0.3">
      <c r="F12" s="49"/>
      <c r="G12" s="49"/>
      <c r="H12" s="49"/>
      <c r="I12" s="49"/>
      <c r="K12" s="52"/>
    </row>
    <row r="13" spans="1:15" ht="21" customHeight="1" x14ac:dyDescent="0.3">
      <c r="A13" s="47" t="s">
        <v>262</v>
      </c>
      <c r="C13" s="47" t="s">
        <v>314</v>
      </c>
      <c r="F13" s="49"/>
      <c r="G13" s="49"/>
      <c r="H13" s="49"/>
      <c r="I13" s="49"/>
      <c r="K13" s="52"/>
    </row>
    <row r="14" spans="1:15" ht="21" customHeight="1" x14ac:dyDescent="0.3">
      <c r="F14" s="49"/>
      <c r="G14" s="49"/>
      <c r="H14" s="49"/>
      <c r="I14" s="49"/>
      <c r="K14" s="52"/>
    </row>
    <row r="15" spans="1:15" ht="21" customHeight="1" x14ac:dyDescent="0.3">
      <c r="F15" s="49"/>
      <c r="G15" s="49"/>
      <c r="H15" s="49"/>
      <c r="I15" s="49"/>
      <c r="K15" s="52"/>
    </row>
    <row r="16" spans="1:15" ht="21" customHeight="1" x14ac:dyDescent="0.3">
      <c r="F16" s="49"/>
      <c r="G16" s="49"/>
      <c r="H16" s="49"/>
      <c r="I16" s="49"/>
      <c r="K16" s="52"/>
    </row>
    <row r="17" spans="6:11" ht="21" customHeight="1" x14ac:dyDescent="0.3">
      <c r="F17" s="49"/>
      <c r="G17" s="49"/>
      <c r="H17" s="49"/>
      <c r="I17" s="49"/>
      <c r="K17" s="52"/>
    </row>
    <row r="18" spans="6:11" ht="21" customHeight="1" x14ac:dyDescent="0.3">
      <c r="F18" s="49"/>
      <c r="G18" s="49"/>
      <c r="H18" s="49"/>
      <c r="I18" s="49"/>
      <c r="K18" s="52"/>
    </row>
    <row r="19" spans="6:11" ht="21" customHeight="1" x14ac:dyDescent="0.3">
      <c r="F19" s="49"/>
      <c r="G19" s="49"/>
      <c r="H19" s="49"/>
      <c r="I19" s="49"/>
      <c r="K19" s="52"/>
    </row>
    <row r="20" spans="6:11" ht="21" customHeight="1" x14ac:dyDescent="0.3">
      <c r="F20" s="49"/>
      <c r="G20" s="49"/>
      <c r="H20" s="49"/>
      <c r="I20" s="49"/>
      <c r="K20" s="52"/>
    </row>
    <row r="21" spans="6:11" ht="21" customHeight="1" x14ac:dyDescent="0.3">
      <c r="F21" s="49"/>
      <c r="G21" s="49"/>
      <c r="H21" s="49"/>
      <c r="I21" s="49"/>
      <c r="K21" s="52"/>
    </row>
    <row r="22" spans="6:11" ht="21" customHeight="1" x14ac:dyDescent="0.3">
      <c r="F22" s="49"/>
      <c r="G22" s="49"/>
      <c r="H22" s="49"/>
      <c r="I22" s="49"/>
      <c r="K22" s="52"/>
    </row>
    <row r="23" spans="6:11" ht="21" customHeight="1" x14ac:dyDescent="0.3">
      <c r="F23" s="49"/>
      <c r="G23" s="49"/>
      <c r="H23" s="49"/>
      <c r="I23" s="49"/>
      <c r="K23" s="52"/>
    </row>
  </sheetData>
  <sortState xmlns:xlrd2="http://schemas.microsoft.com/office/spreadsheetml/2017/richdata2" ref="A6:L11">
    <sortCondition descending="1" ref="K6:K11"/>
  </sortState>
  <mergeCells count="2">
    <mergeCell ref="F3:I3"/>
    <mergeCell ref="K1:O1"/>
  </mergeCells>
  <phoneticPr fontId="5" type="noConversion"/>
  <pageMargins left="0.75" right="0.75" top="1" bottom="1" header="0.5" footer="0.5"/>
  <pageSetup scale="95" orientation="landscape" r:id="rId1"/>
  <headerFooter alignWithMargins="0"/>
  <ignoredErrors>
    <ignoredError sqref="K6" 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G31"/>
  <sheetViews>
    <sheetView zoomScale="90" zoomScaleNormal="90" workbookViewId="0">
      <pane xSplit="1" topLeftCell="B1" activePane="topRight" state="frozen"/>
      <selection activeCell="BS17" sqref="BS17"/>
      <selection pane="topRight" activeCell="C20" sqref="C20"/>
    </sheetView>
  </sheetViews>
  <sheetFormatPr defaultColWidth="9.140625" defaultRowHeight="15" x14ac:dyDescent="0.3"/>
  <cols>
    <col min="1" max="1" width="34.85546875" style="50" bestFit="1" customWidth="1"/>
    <col min="2" max="2" width="14" style="50" customWidth="1"/>
    <col min="3" max="3" width="35.28515625" style="50" customWidth="1"/>
    <col min="4" max="7" width="5.7109375" style="50" customWidth="1"/>
    <col min="8" max="8" width="5.7109375" style="524" customWidth="1"/>
    <col min="9" max="13" width="5.7109375" style="50" customWidth="1"/>
    <col min="14" max="14" width="5.7109375" style="524" customWidth="1"/>
    <col min="15" max="20" width="5.7109375" style="50" customWidth="1"/>
    <col min="21" max="21" width="5.7109375" style="524" customWidth="1"/>
    <col min="22" max="31" width="5.7109375" style="50" customWidth="1"/>
    <col min="32" max="32" width="7.140625" style="50" bestFit="1" customWidth="1"/>
    <col min="33" max="16384" width="9.140625" style="50"/>
  </cols>
  <sheetData>
    <row r="1" spans="1:33" ht="25.5" x14ac:dyDescent="0.45">
      <c r="A1" s="349" t="s">
        <v>625</v>
      </c>
      <c r="B1" s="137"/>
      <c r="C1" s="137"/>
      <c r="D1" s="137"/>
      <c r="E1" s="137"/>
      <c r="F1" s="137"/>
      <c r="G1" s="137"/>
      <c r="H1" s="530"/>
      <c r="O1" s="1513"/>
      <c r="P1" s="1513"/>
      <c r="Q1" s="1513"/>
    </row>
    <row r="2" spans="1:33" ht="21" x14ac:dyDescent="0.35">
      <c r="A2" s="352" t="s">
        <v>339</v>
      </c>
      <c r="B2" s="138"/>
      <c r="C2" s="138"/>
      <c r="D2" s="49"/>
      <c r="I2" s="49"/>
      <c r="J2" s="49"/>
    </row>
    <row r="3" spans="1:33" x14ac:dyDescent="0.3">
      <c r="A3" s="52"/>
      <c r="B3" s="52"/>
      <c r="C3" s="52"/>
      <c r="D3" s="1555" t="s">
        <v>227</v>
      </c>
      <c r="E3" s="1556"/>
      <c r="F3" s="1556"/>
      <c r="G3" s="1556"/>
      <c r="H3" s="1556"/>
      <c r="I3" s="1555" t="s">
        <v>227</v>
      </c>
      <c r="J3" s="1556"/>
      <c r="K3" s="1556"/>
      <c r="L3" s="1556"/>
      <c r="M3" s="1556"/>
      <c r="N3" s="1557"/>
      <c r="O3" s="1608" t="s">
        <v>1</v>
      </c>
      <c r="P3" s="1609"/>
      <c r="Q3" s="1609"/>
      <c r="R3" s="1609"/>
      <c r="S3" s="1609"/>
      <c r="T3" s="1609"/>
      <c r="U3" s="1610"/>
      <c r="V3" s="1555" t="s">
        <v>226</v>
      </c>
      <c r="W3" s="1556"/>
      <c r="X3" s="1556"/>
      <c r="Y3" s="1556"/>
      <c r="Z3" s="1557"/>
      <c r="AA3" s="1555" t="s">
        <v>226</v>
      </c>
      <c r="AB3" s="1556"/>
      <c r="AC3" s="1556"/>
      <c r="AD3" s="1556"/>
      <c r="AE3" s="1557"/>
      <c r="AF3" s="51"/>
    </row>
    <row r="4" spans="1:33" ht="165.75" customHeight="1" x14ac:dyDescent="0.3">
      <c r="A4" s="52" t="s">
        <v>16</v>
      </c>
      <c r="B4" s="52" t="s">
        <v>17</v>
      </c>
      <c r="C4" s="52" t="s">
        <v>18</v>
      </c>
      <c r="D4" s="116" t="s">
        <v>32</v>
      </c>
      <c r="E4" s="116" t="s">
        <v>656</v>
      </c>
      <c r="F4" s="116" t="s">
        <v>66</v>
      </c>
      <c r="G4" s="116" t="s">
        <v>404</v>
      </c>
      <c r="H4" s="725" t="s">
        <v>304</v>
      </c>
      <c r="I4" s="660"/>
      <c r="J4" s="116" t="s">
        <v>97</v>
      </c>
      <c r="K4" s="116" t="s">
        <v>656</v>
      </c>
      <c r="L4" s="116" t="s">
        <v>66</v>
      </c>
      <c r="M4" s="116" t="s">
        <v>404</v>
      </c>
      <c r="N4" s="725" t="s">
        <v>304</v>
      </c>
      <c r="O4" s="481" t="s">
        <v>33</v>
      </c>
      <c r="P4" s="481" t="s">
        <v>97</v>
      </c>
      <c r="Q4" s="481" t="s">
        <v>66</v>
      </c>
      <c r="R4" s="481" t="s">
        <v>163</v>
      </c>
      <c r="S4" s="481" t="s">
        <v>33</v>
      </c>
      <c r="T4" s="481" t="s">
        <v>32</v>
      </c>
      <c r="U4" s="1095" t="s">
        <v>304</v>
      </c>
      <c r="V4" s="116" t="s">
        <v>66</v>
      </c>
      <c r="W4" s="116" t="s">
        <v>32</v>
      </c>
      <c r="X4" s="116" t="s">
        <v>656</v>
      </c>
      <c r="Y4" s="116" t="s">
        <v>404</v>
      </c>
      <c r="Z4" s="775" t="s">
        <v>304</v>
      </c>
      <c r="AA4" s="367" t="s">
        <v>66</v>
      </c>
      <c r="AB4" s="369" t="s">
        <v>32</v>
      </c>
      <c r="AC4" s="116" t="s">
        <v>656</v>
      </c>
      <c r="AD4" s="369" t="s">
        <v>404</v>
      </c>
      <c r="AE4" s="775" t="s">
        <v>304</v>
      </c>
      <c r="AF4" s="89" t="s">
        <v>20</v>
      </c>
      <c r="AG4" s="50" t="s">
        <v>424</v>
      </c>
    </row>
    <row r="5" spans="1:33" ht="21" customHeight="1" x14ac:dyDescent="0.3">
      <c r="A5" s="52"/>
      <c r="B5" s="52"/>
      <c r="C5" s="52"/>
      <c r="D5" s="119"/>
      <c r="E5" s="119"/>
      <c r="F5" s="119"/>
      <c r="G5" s="119"/>
      <c r="H5" s="724"/>
      <c r="I5" s="661"/>
      <c r="J5" s="119"/>
      <c r="K5" s="119"/>
      <c r="L5" s="119"/>
      <c r="M5" s="119"/>
      <c r="N5" s="724"/>
      <c r="O5" s="273"/>
      <c r="P5" s="273"/>
      <c r="Q5" s="273"/>
      <c r="R5" s="273"/>
      <c r="S5" s="273"/>
      <c r="T5" s="273"/>
      <c r="U5" s="1096"/>
      <c r="V5" s="119"/>
      <c r="W5" s="119"/>
      <c r="X5" s="119"/>
      <c r="Y5" s="119"/>
      <c r="Z5" s="774"/>
      <c r="AA5" s="119"/>
      <c r="AB5" s="119"/>
      <c r="AC5" s="119"/>
      <c r="AD5" s="119"/>
      <c r="AE5" s="774"/>
      <c r="AF5" s="90"/>
      <c r="AG5" s="824"/>
    </row>
    <row r="6" spans="1:33" ht="21" customHeight="1" x14ac:dyDescent="0.35">
      <c r="A6" s="51"/>
      <c r="B6" s="58"/>
      <c r="C6" s="51"/>
      <c r="D6" s="123"/>
      <c r="E6" s="123"/>
      <c r="F6" s="123"/>
      <c r="G6" s="123"/>
      <c r="H6" s="623"/>
      <c r="I6" s="1264"/>
      <c r="J6" s="123"/>
      <c r="K6" s="123"/>
      <c r="L6" s="123"/>
      <c r="M6" s="123"/>
      <c r="N6" s="623"/>
      <c r="O6" s="275"/>
      <c r="P6" s="275"/>
      <c r="Q6" s="275"/>
      <c r="R6" s="275"/>
      <c r="S6" s="275"/>
      <c r="T6" s="275"/>
      <c r="U6" s="1094"/>
      <c r="V6" s="123"/>
      <c r="W6" s="123"/>
      <c r="X6" s="123"/>
      <c r="Y6" s="123"/>
      <c r="Z6" s="782"/>
      <c r="AA6" s="123"/>
      <c r="AB6" s="123"/>
      <c r="AC6" s="123"/>
      <c r="AD6" s="123"/>
      <c r="AE6" s="782"/>
      <c r="AF6" s="100"/>
      <c r="AG6" s="824"/>
    </row>
    <row r="7" spans="1:33" ht="21" customHeight="1" x14ac:dyDescent="0.35">
      <c r="A7" s="51"/>
      <c r="B7" s="58"/>
      <c r="C7" s="51"/>
      <c r="D7" s="123"/>
      <c r="E7" s="123"/>
      <c r="F7" s="123"/>
      <c r="G7" s="123"/>
      <c r="H7" s="623"/>
      <c r="I7" s="1264"/>
      <c r="J7" s="123"/>
      <c r="K7" s="123"/>
      <c r="L7" s="123"/>
      <c r="M7" s="123"/>
      <c r="N7" s="623"/>
      <c r="O7" s="275"/>
      <c r="P7" s="275"/>
      <c r="Q7" s="275"/>
      <c r="R7" s="275"/>
      <c r="S7" s="275"/>
      <c r="T7" s="275"/>
      <c r="U7" s="1094"/>
      <c r="V7" s="123"/>
      <c r="W7" s="123"/>
      <c r="X7" s="123"/>
      <c r="Y7" s="123"/>
      <c r="Z7" s="782"/>
      <c r="AA7" s="123"/>
      <c r="AB7" s="123"/>
      <c r="AC7" s="123"/>
      <c r="AD7" s="123"/>
      <c r="AE7" s="782"/>
      <c r="AF7" s="100">
        <f t="shared" ref="AF7:AF15" si="0">SUM(H7,N7,Z7,AE7,U7)</f>
        <v>0</v>
      </c>
      <c r="AG7" s="824"/>
    </row>
    <row r="8" spans="1:33" ht="21" customHeight="1" x14ac:dyDescent="0.35">
      <c r="A8" s="51" t="s">
        <v>29</v>
      </c>
      <c r="B8" s="58">
        <v>2614</v>
      </c>
      <c r="C8" s="51" t="s">
        <v>31</v>
      </c>
      <c r="D8" s="123"/>
      <c r="E8" s="123"/>
      <c r="F8" s="123"/>
      <c r="G8" s="123"/>
      <c r="H8" s="623"/>
      <c r="I8" s="1264"/>
      <c r="J8" s="123"/>
      <c r="K8" s="123"/>
      <c r="L8" s="123"/>
      <c r="M8" s="123"/>
      <c r="N8" s="623"/>
      <c r="O8" s="275"/>
      <c r="P8" s="275"/>
      <c r="Q8" s="275"/>
      <c r="R8" s="275"/>
      <c r="S8" s="275"/>
      <c r="T8" s="275"/>
      <c r="U8" s="1094">
        <f t="shared" ref="U8" si="1">SUM(O8:T8)</f>
        <v>0</v>
      </c>
      <c r="V8" s="123"/>
      <c r="W8" s="123"/>
      <c r="X8" s="123"/>
      <c r="Y8" s="123"/>
      <c r="Z8" s="782">
        <f t="shared" ref="Z8:Z13" si="2">SUM(V8:Y8)</f>
        <v>0</v>
      </c>
      <c r="AA8" s="1097"/>
      <c r="AB8" s="123"/>
      <c r="AC8" s="123"/>
      <c r="AD8" s="1097"/>
      <c r="AE8" s="782">
        <f t="shared" ref="AE8:AE13" si="3">SUM(AA8:AD8)</f>
        <v>0</v>
      </c>
      <c r="AF8" s="100">
        <f t="shared" si="0"/>
        <v>0</v>
      </c>
      <c r="AG8" s="1010"/>
    </row>
    <row r="9" spans="1:33" ht="21" customHeight="1" x14ac:dyDescent="0.35">
      <c r="A9" s="44" t="s">
        <v>210</v>
      </c>
      <c r="B9" s="182">
        <v>3053</v>
      </c>
      <c r="C9" s="134" t="s">
        <v>211</v>
      </c>
      <c r="D9" s="121"/>
      <c r="E9" s="123"/>
      <c r="F9" s="123"/>
      <c r="G9" s="123"/>
      <c r="H9" s="623">
        <f>SUM(D9:E9)</f>
        <v>0</v>
      </c>
      <c r="I9" s="1264"/>
      <c r="J9" s="123"/>
      <c r="K9" s="1097"/>
      <c r="L9" s="1097"/>
      <c r="M9" s="1097"/>
      <c r="N9" s="623">
        <f>SUM(J9:K9)</f>
        <v>0</v>
      </c>
      <c r="O9" s="275"/>
      <c r="P9" s="432"/>
      <c r="Q9" s="275"/>
      <c r="R9" s="432"/>
      <c r="S9" s="432"/>
      <c r="T9" s="275"/>
      <c r="U9" s="1094">
        <f>SUM(O9:T9)</f>
        <v>0</v>
      </c>
      <c r="V9" s="123">
        <v>2</v>
      </c>
      <c r="W9" s="123"/>
      <c r="X9" s="123">
        <v>3</v>
      </c>
      <c r="Y9" s="123"/>
      <c r="Z9" s="782">
        <f t="shared" si="2"/>
        <v>5</v>
      </c>
      <c r="AA9" s="1097">
        <v>2</v>
      </c>
      <c r="AB9" s="123"/>
      <c r="AC9" s="123">
        <v>3</v>
      </c>
      <c r="AD9" s="1197"/>
      <c r="AE9" s="782">
        <f t="shared" si="3"/>
        <v>5</v>
      </c>
      <c r="AF9" s="100">
        <f t="shared" si="0"/>
        <v>10</v>
      </c>
      <c r="AG9" s="1010" t="s">
        <v>770</v>
      </c>
    </row>
    <row r="10" spans="1:33" ht="21" customHeight="1" x14ac:dyDescent="0.35">
      <c r="A10" s="51" t="s">
        <v>630</v>
      </c>
      <c r="B10" s="58">
        <v>3224</v>
      </c>
      <c r="C10" s="91" t="s">
        <v>338</v>
      </c>
      <c r="D10" s="123"/>
      <c r="E10" s="123"/>
      <c r="F10" s="123"/>
      <c r="G10" s="123"/>
      <c r="H10" s="623">
        <f>SUM(D10:F10)</f>
        <v>0</v>
      </c>
      <c r="I10" s="1264"/>
      <c r="J10" s="123"/>
      <c r="K10" s="1197"/>
      <c r="L10" s="1197"/>
      <c r="M10" s="1197"/>
      <c r="N10" s="623">
        <f>SUM(J10:L10)</f>
        <v>0</v>
      </c>
      <c r="O10" s="275"/>
      <c r="P10" s="275"/>
      <c r="Q10" s="432"/>
      <c r="R10" s="275"/>
      <c r="S10" s="275"/>
      <c r="T10" s="275"/>
      <c r="U10" s="1094">
        <f t="shared" ref="U10:U25" si="4">SUM(O10:T10)</f>
        <v>0</v>
      </c>
      <c r="V10" s="123"/>
      <c r="W10" s="123"/>
      <c r="X10" s="123">
        <v>1</v>
      </c>
      <c r="Y10" s="123"/>
      <c r="Z10" s="782">
        <f t="shared" si="2"/>
        <v>1</v>
      </c>
      <c r="AA10" s="1197"/>
      <c r="AB10" s="123"/>
      <c r="AC10" s="123">
        <v>1</v>
      </c>
      <c r="AD10" s="1197"/>
      <c r="AE10" s="782">
        <f t="shared" si="3"/>
        <v>1</v>
      </c>
      <c r="AF10" s="100">
        <f t="shared" si="0"/>
        <v>2</v>
      </c>
      <c r="AG10" s="996" t="s">
        <v>770</v>
      </c>
    </row>
    <row r="11" spans="1:33" ht="21" customHeight="1" x14ac:dyDescent="0.35">
      <c r="A11" s="104" t="s">
        <v>386</v>
      </c>
      <c r="B11" s="96">
        <v>4101</v>
      </c>
      <c r="C11" s="104" t="s">
        <v>387</v>
      </c>
      <c r="D11" s="123"/>
      <c r="E11" s="123"/>
      <c r="F11" s="123"/>
      <c r="G11" s="123"/>
      <c r="H11" s="623">
        <f>SUM(D11:F11)</f>
        <v>0</v>
      </c>
      <c r="I11" s="1264"/>
      <c r="J11" s="123"/>
      <c r="K11" s="1197"/>
      <c r="L11" s="1197"/>
      <c r="M11" s="1197"/>
      <c r="N11" s="623">
        <f>SUM(J11:L11)</f>
        <v>0</v>
      </c>
      <c r="O11" s="275"/>
      <c r="P11" s="275"/>
      <c r="Q11" s="275"/>
      <c r="R11" s="432"/>
      <c r="S11" s="275"/>
      <c r="T11" s="275"/>
      <c r="U11" s="1094">
        <f t="shared" si="4"/>
        <v>0</v>
      </c>
      <c r="V11" s="123"/>
      <c r="W11" s="123"/>
      <c r="X11" s="123"/>
      <c r="Y11" s="123"/>
      <c r="Z11" s="782">
        <f t="shared" si="2"/>
        <v>0</v>
      </c>
      <c r="AA11" s="1197"/>
      <c r="AB11" s="123"/>
      <c r="AC11" s="123"/>
      <c r="AD11" s="1197"/>
      <c r="AE11" s="782">
        <f t="shared" si="3"/>
        <v>0</v>
      </c>
      <c r="AF11" s="100">
        <f t="shared" si="0"/>
        <v>0</v>
      </c>
      <c r="AG11" s="996"/>
    </row>
    <row r="12" spans="1:33" ht="21" customHeight="1" x14ac:dyDescent="0.35">
      <c r="A12" s="104" t="s">
        <v>171</v>
      </c>
      <c r="B12" s="96">
        <v>2989</v>
      </c>
      <c r="C12" s="104" t="s">
        <v>31</v>
      </c>
      <c r="D12" s="123"/>
      <c r="E12" s="123"/>
      <c r="F12" s="123"/>
      <c r="G12" s="123"/>
      <c r="H12" s="623"/>
      <c r="I12" s="1264"/>
      <c r="J12" s="123"/>
      <c r="K12" s="1197"/>
      <c r="L12" s="1197"/>
      <c r="M12" s="1197"/>
      <c r="N12" s="623"/>
      <c r="O12" s="275"/>
      <c r="P12" s="275"/>
      <c r="Q12" s="275"/>
      <c r="R12" s="432"/>
      <c r="S12" s="275"/>
      <c r="T12" s="275"/>
      <c r="U12" s="1094">
        <f t="shared" si="4"/>
        <v>0</v>
      </c>
      <c r="V12" s="123"/>
      <c r="W12" s="123"/>
      <c r="X12" s="123"/>
      <c r="Y12" s="123"/>
      <c r="Z12" s="782">
        <f t="shared" si="2"/>
        <v>0</v>
      </c>
      <c r="AA12" s="1197"/>
      <c r="AB12" s="123"/>
      <c r="AC12" s="123"/>
      <c r="AD12" s="1197"/>
      <c r="AE12" s="782">
        <f t="shared" si="3"/>
        <v>0</v>
      </c>
      <c r="AF12" s="100">
        <f t="shared" si="0"/>
        <v>0</v>
      </c>
      <c r="AG12" s="996"/>
    </row>
    <row r="13" spans="1:33" ht="21" customHeight="1" x14ac:dyDescent="0.35">
      <c r="A13" s="51" t="s">
        <v>562</v>
      </c>
      <c r="B13" s="58">
        <v>3167</v>
      </c>
      <c r="C13" s="51" t="s">
        <v>30</v>
      </c>
      <c r="D13" s="123"/>
      <c r="E13" s="123">
        <v>1</v>
      </c>
      <c r="F13" s="123">
        <v>5</v>
      </c>
      <c r="G13" s="123">
        <v>5</v>
      </c>
      <c r="H13" s="623">
        <f>SUM(D13:G13)</f>
        <v>11</v>
      </c>
      <c r="I13" s="1264"/>
      <c r="J13" s="123"/>
      <c r="K13" s="123">
        <v>1</v>
      </c>
      <c r="L13" s="1097">
        <v>5</v>
      </c>
      <c r="M13" s="1097">
        <v>5</v>
      </c>
      <c r="N13" s="623">
        <f>SUM(J13:M13)</f>
        <v>11</v>
      </c>
      <c r="O13" s="275"/>
      <c r="P13" s="275"/>
      <c r="Q13" s="275"/>
      <c r="R13" s="275"/>
      <c r="S13" s="275"/>
      <c r="T13" s="275"/>
      <c r="U13" s="1094">
        <f t="shared" si="4"/>
        <v>0</v>
      </c>
      <c r="V13" s="123">
        <v>4</v>
      </c>
      <c r="W13" s="123"/>
      <c r="X13" s="123">
        <v>2</v>
      </c>
      <c r="Y13" s="123">
        <v>2</v>
      </c>
      <c r="Z13" s="782">
        <f t="shared" si="2"/>
        <v>8</v>
      </c>
      <c r="AA13" s="1197">
        <v>4</v>
      </c>
      <c r="AB13" s="123"/>
      <c r="AC13" s="123">
        <v>2</v>
      </c>
      <c r="AD13" s="1197">
        <v>2</v>
      </c>
      <c r="AE13" s="782">
        <f t="shared" si="3"/>
        <v>8</v>
      </c>
      <c r="AF13" s="100">
        <f t="shared" si="0"/>
        <v>38</v>
      </c>
      <c r="AG13" s="996">
        <v>1</v>
      </c>
    </row>
    <row r="14" spans="1:33" ht="21" customHeight="1" x14ac:dyDescent="0.35">
      <c r="A14" s="51" t="s">
        <v>563</v>
      </c>
      <c r="B14" s="58">
        <v>3190</v>
      </c>
      <c r="C14" s="51" t="s">
        <v>564</v>
      </c>
      <c r="D14" s="1201"/>
      <c r="E14" s="1201"/>
      <c r="F14" s="123"/>
      <c r="G14" s="123"/>
      <c r="H14" s="623">
        <f>SUM(D14:G14)</f>
        <v>0</v>
      </c>
      <c r="I14" s="1264"/>
      <c r="J14" s="123"/>
      <c r="K14" s="123"/>
      <c r="L14" s="1197"/>
      <c r="M14" s="1197"/>
      <c r="N14" s="623">
        <f>SUM(J14:M14)</f>
        <v>0</v>
      </c>
      <c r="O14" s="275"/>
      <c r="P14" s="275"/>
      <c r="Q14" s="275"/>
      <c r="R14" s="275"/>
      <c r="S14" s="275"/>
      <c r="T14" s="275"/>
      <c r="U14" s="1094">
        <f t="shared" si="4"/>
        <v>0</v>
      </c>
      <c r="V14" s="123"/>
      <c r="W14" s="123"/>
      <c r="X14" s="123"/>
      <c r="Y14" s="123"/>
      <c r="Z14" s="782">
        <f>SUM(V14:Y14)</f>
        <v>0</v>
      </c>
      <c r="AA14" s="1197"/>
      <c r="AB14" s="123"/>
      <c r="AC14" s="123"/>
      <c r="AD14" s="1197"/>
      <c r="AE14" s="782">
        <f>SUM(AA14:AD14)</f>
        <v>0</v>
      </c>
      <c r="AF14" s="100">
        <f t="shared" si="0"/>
        <v>0</v>
      </c>
      <c r="AG14" s="1010"/>
    </row>
    <row r="15" spans="1:33" ht="21" customHeight="1" x14ac:dyDescent="0.35">
      <c r="A15" s="51" t="s">
        <v>565</v>
      </c>
      <c r="B15" s="58">
        <v>3141</v>
      </c>
      <c r="C15" s="51" t="s">
        <v>466</v>
      </c>
      <c r="D15" s="123"/>
      <c r="E15" s="123"/>
      <c r="F15" s="123"/>
      <c r="G15" s="123"/>
      <c r="H15" s="623">
        <f>SUM(D15:G15)</f>
        <v>0</v>
      </c>
      <c r="I15" s="1264"/>
      <c r="J15" s="123"/>
      <c r="K15" s="123"/>
      <c r="L15" s="1197"/>
      <c r="M15" s="1197"/>
      <c r="N15" s="623">
        <f>SUM(J15:M15)</f>
        <v>0</v>
      </c>
      <c r="O15" s="275"/>
      <c r="P15" s="275"/>
      <c r="Q15" s="275"/>
      <c r="R15" s="432"/>
      <c r="S15" s="275"/>
      <c r="T15" s="275"/>
      <c r="U15" s="1094">
        <f t="shared" si="4"/>
        <v>0</v>
      </c>
      <c r="V15" s="123"/>
      <c r="W15" s="123"/>
      <c r="X15" s="123"/>
      <c r="Y15" s="123"/>
      <c r="Z15" s="782"/>
      <c r="AA15" s="1197"/>
      <c r="AB15" s="123"/>
      <c r="AC15" s="123"/>
      <c r="AD15" s="1197"/>
      <c r="AE15" s="782"/>
      <c r="AF15" s="100">
        <f t="shared" si="0"/>
        <v>0</v>
      </c>
      <c r="AG15" s="1010"/>
    </row>
    <row r="16" spans="1:33" ht="21" customHeight="1" x14ac:dyDescent="0.35">
      <c r="A16" s="51" t="s">
        <v>130</v>
      </c>
      <c r="B16" s="96">
        <v>2605</v>
      </c>
      <c r="C16" s="56" t="s">
        <v>390</v>
      </c>
      <c r="D16" s="123"/>
      <c r="E16" s="123"/>
      <c r="F16" s="123"/>
      <c r="G16" s="123"/>
      <c r="H16" s="623"/>
      <c r="I16" s="1264"/>
      <c r="J16" s="123"/>
      <c r="K16" s="123"/>
      <c r="L16" s="1197"/>
      <c r="M16" s="1197"/>
      <c r="N16" s="623"/>
      <c r="O16" s="275"/>
      <c r="P16" s="275"/>
      <c r="Q16" s="275"/>
      <c r="R16" s="432"/>
      <c r="S16" s="275"/>
      <c r="T16" s="275"/>
      <c r="U16" s="1094">
        <f t="shared" si="4"/>
        <v>0</v>
      </c>
      <c r="V16" s="123"/>
      <c r="W16" s="123"/>
      <c r="X16" s="123"/>
      <c r="Y16" s="123"/>
      <c r="Z16" s="782">
        <f t="shared" ref="Z16:Z20" si="5">SUM(V16:Y16)</f>
        <v>0</v>
      </c>
      <c r="AA16" s="1197"/>
      <c r="AB16" s="123"/>
      <c r="AC16" s="123"/>
      <c r="AD16" s="1197"/>
      <c r="AE16" s="782">
        <f t="shared" ref="AE16:AE20" si="6">SUM(AA16:AD16)</f>
        <v>0</v>
      </c>
      <c r="AF16" s="100">
        <f>SUM(H16,N16,Z16,AE16,U16)</f>
        <v>0</v>
      </c>
      <c r="AG16" s="996"/>
    </row>
    <row r="17" spans="1:33" ht="21" customHeight="1" x14ac:dyDescent="0.35">
      <c r="A17" s="51" t="s">
        <v>405</v>
      </c>
      <c r="B17" s="96">
        <v>4007</v>
      </c>
      <c r="C17" s="91" t="s">
        <v>111</v>
      </c>
      <c r="D17" s="1201"/>
      <c r="E17" s="1201"/>
      <c r="F17" s="1201"/>
      <c r="G17" s="1201"/>
      <c r="H17" s="623">
        <f>SUM(D17:G17)</f>
        <v>0</v>
      </c>
      <c r="I17" s="1264"/>
      <c r="J17" s="123"/>
      <c r="K17" s="123"/>
      <c r="L17" s="1202"/>
      <c r="M17" s="1202"/>
      <c r="N17" s="623">
        <f>SUM(J17:M17)</f>
        <v>0</v>
      </c>
      <c r="O17" s="275"/>
      <c r="P17" s="275"/>
      <c r="Q17" s="275"/>
      <c r="R17" s="432"/>
      <c r="S17" s="275"/>
      <c r="T17" s="275"/>
      <c r="U17" s="1094">
        <f t="shared" si="4"/>
        <v>0</v>
      </c>
      <c r="V17" s="123"/>
      <c r="W17" s="123"/>
      <c r="X17" s="123"/>
      <c r="Y17" s="123"/>
      <c r="Z17" s="782">
        <f t="shared" si="5"/>
        <v>0</v>
      </c>
      <c r="AA17" s="1197"/>
      <c r="AB17" s="123"/>
      <c r="AC17" s="123"/>
      <c r="AD17" s="1197"/>
      <c r="AE17" s="782">
        <f t="shared" si="6"/>
        <v>0</v>
      </c>
      <c r="AF17" s="100">
        <f t="shared" ref="AF17:AF22" si="7">SUM(H17,N17,Z17,AE17,U17)</f>
        <v>0</v>
      </c>
      <c r="AG17" s="1010"/>
    </row>
    <row r="18" spans="1:33" ht="21" customHeight="1" x14ac:dyDescent="0.35">
      <c r="A18" s="51" t="s">
        <v>88</v>
      </c>
      <c r="B18" s="58"/>
      <c r="C18" s="51" t="s">
        <v>89</v>
      </c>
      <c r="D18" s="123"/>
      <c r="E18" s="1201"/>
      <c r="F18" s="123">
        <v>5</v>
      </c>
      <c r="G18" s="123">
        <v>3</v>
      </c>
      <c r="H18" s="623">
        <f>SUM(D18:G18)</f>
        <v>8</v>
      </c>
      <c r="I18" s="1264"/>
      <c r="J18" s="123"/>
      <c r="K18" s="123"/>
      <c r="L18" s="1197">
        <v>5</v>
      </c>
      <c r="M18" s="1197">
        <v>3</v>
      </c>
      <c r="N18" s="623">
        <f>SUM(J18:M18)</f>
        <v>8</v>
      </c>
      <c r="O18" s="275"/>
      <c r="P18" s="275"/>
      <c r="Q18" s="275"/>
      <c r="R18" s="275"/>
      <c r="S18" s="275"/>
      <c r="T18" s="275"/>
      <c r="U18" s="1094">
        <f t="shared" si="4"/>
        <v>0</v>
      </c>
      <c r="V18" s="123"/>
      <c r="W18" s="123"/>
      <c r="X18" s="123"/>
      <c r="Y18" s="123"/>
      <c r="Z18" s="782">
        <f t="shared" si="5"/>
        <v>0</v>
      </c>
      <c r="AA18" s="1197"/>
      <c r="AB18" s="123"/>
      <c r="AC18" s="123"/>
      <c r="AD18" s="1197"/>
      <c r="AE18" s="782">
        <f t="shared" si="6"/>
        <v>0</v>
      </c>
      <c r="AF18" s="100">
        <f t="shared" si="7"/>
        <v>16</v>
      </c>
      <c r="AG18" s="996" t="s">
        <v>770</v>
      </c>
    </row>
    <row r="19" spans="1:33" ht="21" customHeight="1" x14ac:dyDescent="0.35">
      <c r="A19" s="51" t="s">
        <v>483</v>
      </c>
      <c r="B19" s="96">
        <v>2856</v>
      </c>
      <c r="C19" s="91" t="s">
        <v>484</v>
      </c>
      <c r="D19" s="1100"/>
      <c r="E19" s="123"/>
      <c r="F19" s="123"/>
      <c r="G19" s="123"/>
      <c r="H19" s="623">
        <f>SUM(D19:G19)</f>
        <v>0</v>
      </c>
      <c r="I19" s="1264"/>
      <c r="J19" s="123"/>
      <c r="K19" s="123"/>
      <c r="L19" s="1197"/>
      <c r="M19" s="1197"/>
      <c r="N19" s="623">
        <f>SUM(J19:M19)</f>
        <v>0</v>
      </c>
      <c r="O19" s="432"/>
      <c r="P19" s="432"/>
      <c r="Q19" s="275"/>
      <c r="R19" s="275"/>
      <c r="S19" s="275"/>
      <c r="T19" s="275"/>
      <c r="U19" s="1094">
        <f t="shared" si="4"/>
        <v>0</v>
      </c>
      <c r="V19" s="123"/>
      <c r="W19" s="123"/>
      <c r="X19" s="123"/>
      <c r="Y19" s="123"/>
      <c r="Z19" s="782">
        <f t="shared" si="5"/>
        <v>0</v>
      </c>
      <c r="AA19" s="1197"/>
      <c r="AB19" s="123"/>
      <c r="AC19" s="123"/>
      <c r="AD19" s="1197"/>
      <c r="AE19" s="782">
        <f t="shared" si="6"/>
        <v>0</v>
      </c>
      <c r="AF19" s="100">
        <f t="shared" si="7"/>
        <v>0</v>
      </c>
      <c r="AG19" s="996"/>
    </row>
    <row r="20" spans="1:33" ht="21" customHeight="1" x14ac:dyDescent="0.35">
      <c r="A20" s="44" t="s">
        <v>253</v>
      </c>
      <c r="B20" s="211">
        <v>2999</v>
      </c>
      <c r="C20" s="134" t="s">
        <v>482</v>
      </c>
      <c r="D20" s="1265"/>
      <c r="E20" s="1201"/>
      <c r="F20" s="123">
        <v>5</v>
      </c>
      <c r="G20" s="123">
        <v>5</v>
      </c>
      <c r="H20" s="623">
        <f>SUM(D20:G20)</f>
        <v>10</v>
      </c>
      <c r="I20" s="1264"/>
      <c r="J20" s="123"/>
      <c r="K20" s="123"/>
      <c r="L20" s="1197">
        <v>5</v>
      </c>
      <c r="M20" s="1197">
        <v>5</v>
      </c>
      <c r="N20" s="623">
        <f>SUM(J20:M20)</f>
        <v>10</v>
      </c>
      <c r="O20" s="275"/>
      <c r="P20" s="432"/>
      <c r="Q20" s="432"/>
      <c r="R20" s="432"/>
      <c r="S20" s="432"/>
      <c r="T20" s="275"/>
      <c r="U20" s="1094">
        <f t="shared" si="4"/>
        <v>0</v>
      </c>
      <c r="V20" s="123">
        <v>5</v>
      </c>
      <c r="W20" s="123"/>
      <c r="X20" s="123"/>
      <c r="Y20" s="123">
        <v>2</v>
      </c>
      <c r="Z20" s="782">
        <f t="shared" si="5"/>
        <v>7</v>
      </c>
      <c r="AA20" s="1197">
        <v>5</v>
      </c>
      <c r="AB20" s="123"/>
      <c r="AC20" s="123"/>
      <c r="AD20" s="123">
        <v>1</v>
      </c>
      <c r="AE20" s="782">
        <f t="shared" si="6"/>
        <v>6</v>
      </c>
      <c r="AF20" s="100">
        <f t="shared" si="7"/>
        <v>33</v>
      </c>
      <c r="AG20" s="996">
        <v>2</v>
      </c>
    </row>
    <row r="21" spans="1:33" ht="21" customHeight="1" x14ac:dyDescent="0.35">
      <c r="A21" s="44" t="s">
        <v>602</v>
      </c>
      <c r="B21" s="211">
        <v>3203</v>
      </c>
      <c r="C21" s="134" t="s">
        <v>603</v>
      </c>
      <c r="D21" s="1265"/>
      <c r="E21" s="1201"/>
      <c r="F21" s="123"/>
      <c r="G21" s="123"/>
      <c r="H21" s="623">
        <f>SUM(D21:G21)</f>
        <v>0</v>
      </c>
      <c r="I21" s="1264"/>
      <c r="J21" s="123"/>
      <c r="K21" s="123"/>
      <c r="L21" s="123"/>
      <c r="M21" s="123"/>
      <c r="N21" s="623">
        <f>SUM(J21:M21)</f>
        <v>0</v>
      </c>
      <c r="O21" s="275"/>
      <c r="P21" s="432"/>
      <c r="Q21" s="432"/>
      <c r="R21" s="432"/>
      <c r="S21" s="432"/>
      <c r="T21" s="275"/>
      <c r="U21" s="1094"/>
      <c r="V21" s="123">
        <v>3</v>
      </c>
      <c r="W21" s="123"/>
      <c r="X21" s="123"/>
      <c r="Y21" s="123">
        <v>1</v>
      </c>
      <c r="Z21" s="782">
        <f>SUM(V21:Y21)</f>
        <v>4</v>
      </c>
      <c r="AA21" s="1197">
        <v>3</v>
      </c>
      <c r="AB21" s="123"/>
      <c r="AC21" s="123"/>
      <c r="AD21" s="123">
        <v>2</v>
      </c>
      <c r="AE21" s="782">
        <f>SUM(AA21:AD21)</f>
        <v>5</v>
      </c>
      <c r="AF21" s="100">
        <f t="shared" si="7"/>
        <v>9</v>
      </c>
      <c r="AG21" s="996" t="s">
        <v>770</v>
      </c>
    </row>
    <row r="22" spans="1:33" ht="21" customHeight="1" x14ac:dyDescent="0.35">
      <c r="A22" s="44" t="s">
        <v>597</v>
      </c>
      <c r="B22" s="211"/>
      <c r="C22" s="134" t="s">
        <v>599</v>
      </c>
      <c r="D22" s="1265"/>
      <c r="E22" s="1201"/>
      <c r="F22" s="123"/>
      <c r="G22" s="123"/>
      <c r="H22" s="623"/>
      <c r="I22" s="1264"/>
      <c r="J22" s="123"/>
      <c r="K22" s="123"/>
      <c r="L22" s="123"/>
      <c r="M22" s="123"/>
      <c r="N22" s="623"/>
      <c r="O22" s="275"/>
      <c r="P22" s="432"/>
      <c r="Q22" s="432"/>
      <c r="R22" s="432"/>
      <c r="S22" s="432"/>
      <c r="T22" s="275"/>
      <c r="U22" s="1094"/>
      <c r="V22" s="123"/>
      <c r="W22" s="123"/>
      <c r="X22" s="123"/>
      <c r="Y22" s="123"/>
      <c r="Z22" s="782">
        <f>SUM(V22:Y22)</f>
        <v>0</v>
      </c>
      <c r="AA22" s="123"/>
      <c r="AB22" s="123"/>
      <c r="AC22" s="123"/>
      <c r="AD22" s="123"/>
      <c r="AE22" s="782">
        <f>SUM(AA22:AD22)</f>
        <v>0</v>
      </c>
      <c r="AF22" s="100">
        <f t="shared" si="7"/>
        <v>0</v>
      </c>
      <c r="AG22" s="996"/>
    </row>
    <row r="23" spans="1:33" ht="21" customHeight="1" x14ac:dyDescent="0.35">
      <c r="A23" s="726" t="s">
        <v>406</v>
      </c>
      <c r="B23" s="727"/>
      <c r="C23" s="728"/>
      <c r="D23" s="1266"/>
      <c r="E23" s="1266"/>
      <c r="F23" s="1266"/>
      <c r="G23" s="1266"/>
      <c r="H23" s="1255"/>
      <c r="I23" s="1264"/>
      <c r="J23" s="651"/>
      <c r="K23" s="651"/>
      <c r="L23" s="651"/>
      <c r="M23" s="651"/>
      <c r="N23" s="623"/>
      <c r="O23" s="275"/>
      <c r="P23" s="432"/>
      <c r="Q23" s="432"/>
      <c r="R23" s="275"/>
      <c r="S23" s="275"/>
      <c r="T23" s="275"/>
      <c r="U23" s="1094">
        <f t="shared" si="4"/>
        <v>0</v>
      </c>
      <c r="V23" s="123"/>
      <c r="W23" s="123"/>
      <c r="X23" s="123"/>
      <c r="Y23" s="123"/>
      <c r="Z23" s="782"/>
      <c r="AA23" s="123"/>
      <c r="AB23" s="123"/>
      <c r="AC23" s="123"/>
      <c r="AD23" s="123"/>
      <c r="AE23" s="782"/>
      <c r="AF23" s="100"/>
      <c r="AG23" s="824"/>
    </row>
    <row r="24" spans="1:33" ht="21" customHeight="1" x14ac:dyDescent="0.35">
      <c r="A24" s="729" t="s">
        <v>231</v>
      </c>
      <c r="B24" s="730">
        <v>322</v>
      </c>
      <c r="C24" s="728" t="s">
        <v>151</v>
      </c>
      <c r="D24" s="651"/>
      <c r="E24" s="651"/>
      <c r="F24" s="651"/>
      <c r="G24" s="651"/>
      <c r="H24" s="623"/>
      <c r="I24" s="1264"/>
      <c r="J24" s="651"/>
      <c r="K24" s="651"/>
      <c r="L24" s="651"/>
      <c r="M24" s="651"/>
      <c r="N24" s="623"/>
      <c r="O24" s="275"/>
      <c r="P24" s="275"/>
      <c r="Q24" s="275"/>
      <c r="R24" s="275"/>
      <c r="S24" s="275"/>
      <c r="T24" s="275"/>
      <c r="U24" s="1094">
        <f t="shared" si="4"/>
        <v>0</v>
      </c>
      <c r="V24" s="123"/>
      <c r="W24" s="123"/>
      <c r="X24" s="123"/>
      <c r="Y24" s="123"/>
      <c r="Z24" s="782"/>
      <c r="AA24" s="123"/>
      <c r="AB24" s="123"/>
      <c r="AC24" s="123"/>
      <c r="AD24" s="123"/>
      <c r="AE24" s="782"/>
      <c r="AF24" s="100"/>
      <c r="AG24" s="824"/>
    </row>
    <row r="25" spans="1:33" ht="21" customHeight="1" x14ac:dyDescent="0.35">
      <c r="A25" s="729" t="s">
        <v>402</v>
      </c>
      <c r="B25" s="730">
        <v>356</v>
      </c>
      <c r="C25" s="728" t="s">
        <v>403</v>
      </c>
      <c r="D25" s="1267"/>
      <c r="E25" s="1266"/>
      <c r="F25" s="651"/>
      <c r="G25" s="1266"/>
      <c r="H25" s="1255"/>
      <c r="I25" s="1264"/>
      <c r="J25" s="651"/>
      <c r="K25" s="651"/>
      <c r="L25" s="651"/>
      <c r="M25" s="651"/>
      <c r="N25" s="623"/>
      <c r="O25" s="432"/>
      <c r="P25" s="432"/>
      <c r="Q25" s="432"/>
      <c r="R25" s="275"/>
      <c r="S25" s="275"/>
      <c r="T25" s="432"/>
      <c r="U25" s="1094">
        <f t="shared" si="4"/>
        <v>0</v>
      </c>
      <c r="V25" s="123"/>
      <c r="W25" s="123"/>
      <c r="X25" s="123"/>
      <c r="Y25" s="123"/>
      <c r="Z25" s="782"/>
      <c r="AA25" s="123"/>
      <c r="AB25" s="123"/>
      <c r="AC25" s="123"/>
      <c r="AD25" s="123"/>
      <c r="AE25" s="782"/>
      <c r="AF25" s="100"/>
      <c r="AG25" s="824"/>
    </row>
    <row r="26" spans="1:33" ht="21" customHeight="1" x14ac:dyDescent="0.35">
      <c r="A26" s="729"/>
      <c r="B26" s="731"/>
      <c r="C26" s="729"/>
      <c r="D26" s="1267"/>
      <c r="E26" s="1266"/>
      <c r="F26" s="651"/>
      <c r="G26" s="1266"/>
      <c r="H26" s="1255"/>
      <c r="I26" s="1264"/>
      <c r="J26" s="651"/>
      <c r="K26" s="651"/>
      <c r="L26" s="651"/>
      <c r="M26" s="651"/>
      <c r="N26" s="623"/>
      <c r="O26" s="275"/>
      <c r="P26" s="275"/>
      <c r="Q26" s="432"/>
      <c r="R26" s="432"/>
      <c r="S26" s="432"/>
      <c r="T26" s="275"/>
      <c r="U26" s="1094"/>
      <c r="V26" s="123"/>
      <c r="W26" s="123"/>
      <c r="X26" s="123"/>
      <c r="Y26" s="123"/>
      <c r="Z26" s="782"/>
      <c r="AA26" s="123"/>
      <c r="AB26" s="123"/>
      <c r="AC26" s="123"/>
      <c r="AD26" s="123"/>
      <c r="AE26" s="782"/>
      <c r="AF26" s="100"/>
      <c r="AG26" s="824"/>
    </row>
    <row r="27" spans="1:33" ht="21" customHeight="1" x14ac:dyDescent="0.35">
      <c r="A27" s="51" t="s">
        <v>411</v>
      </c>
      <c r="B27" s="58"/>
      <c r="C27" s="51"/>
      <c r="D27" s="1265"/>
      <c r="E27" s="1201"/>
      <c r="F27" s="1201"/>
      <c r="G27" s="1201"/>
      <c r="H27" s="1255"/>
      <c r="I27" s="928"/>
      <c r="J27" s="123"/>
      <c r="K27" s="123"/>
      <c r="L27" s="123"/>
      <c r="M27" s="123"/>
      <c r="N27" s="623"/>
      <c r="O27" s="275"/>
      <c r="P27" s="275"/>
      <c r="Q27" s="432"/>
      <c r="R27" s="275"/>
      <c r="S27" s="275"/>
      <c r="T27" s="275"/>
      <c r="U27" s="1094"/>
      <c r="V27" s="123"/>
      <c r="W27" s="123"/>
      <c r="X27" s="123"/>
      <c r="Y27" s="123"/>
      <c r="Z27" s="782"/>
      <c r="AA27" s="123"/>
      <c r="AB27" s="123"/>
      <c r="AC27" s="123"/>
      <c r="AD27" s="123"/>
      <c r="AE27" s="782"/>
      <c r="AF27" s="100"/>
      <c r="AG27" s="824"/>
    </row>
    <row r="28" spans="1:33" ht="21" customHeight="1" x14ac:dyDescent="0.35">
      <c r="A28" s="51"/>
      <c r="B28" s="58"/>
      <c r="C28" s="51"/>
      <c r="D28" s="123"/>
      <c r="E28" s="1201"/>
      <c r="F28" s="1201"/>
      <c r="G28" s="1201"/>
      <c r="H28" s="1255"/>
      <c r="I28" s="928"/>
      <c r="J28" s="123"/>
      <c r="K28" s="123"/>
      <c r="L28" s="123"/>
      <c r="M28" s="123"/>
      <c r="N28" s="623"/>
      <c r="O28" s="275"/>
      <c r="P28" s="275"/>
      <c r="Q28" s="432"/>
      <c r="R28" s="432"/>
      <c r="S28" s="432"/>
      <c r="T28" s="275"/>
      <c r="U28" s="1094"/>
      <c r="V28" s="123"/>
      <c r="W28" s="123"/>
      <c r="X28" s="123"/>
      <c r="Y28" s="123"/>
      <c r="Z28" s="782"/>
      <c r="AA28" s="123"/>
      <c r="AB28" s="123"/>
      <c r="AC28" s="123"/>
      <c r="AD28" s="123"/>
      <c r="AE28" s="782"/>
      <c r="AF28" s="100"/>
      <c r="AG28" s="824"/>
    </row>
    <row r="29" spans="1:33" x14ac:dyDescent="0.3">
      <c r="AF29" s="80"/>
    </row>
    <row r="30" spans="1:33" x14ac:dyDescent="0.3">
      <c r="A30" s="50" t="s">
        <v>287</v>
      </c>
    </row>
    <row r="31" spans="1:33" ht="16.5" x14ac:dyDescent="0.3">
      <c r="A31" s="47" t="s">
        <v>314</v>
      </c>
    </row>
  </sheetData>
  <sortState xmlns:xlrd2="http://schemas.microsoft.com/office/spreadsheetml/2017/richdata2" ref="A8:AF28">
    <sortCondition descending="1" ref="AF8:AF28"/>
  </sortState>
  <mergeCells count="6">
    <mergeCell ref="AA3:AE3"/>
    <mergeCell ref="O1:Q1"/>
    <mergeCell ref="O3:U3"/>
    <mergeCell ref="I3:N3"/>
    <mergeCell ref="D3:H3"/>
    <mergeCell ref="V3:Z3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J46"/>
  <sheetViews>
    <sheetView zoomScale="80" zoomScaleNormal="80" workbookViewId="0">
      <pane xSplit="1" topLeftCell="B1" activePane="topRight" state="frozen"/>
      <selection activeCell="BS17" sqref="BS17"/>
      <selection pane="topRight" activeCell="AS13" sqref="AS13"/>
    </sheetView>
  </sheetViews>
  <sheetFormatPr defaultRowHeight="12.75" x14ac:dyDescent="0.2"/>
  <cols>
    <col min="1" max="1" width="27.28515625" customWidth="1"/>
    <col min="2" max="2" width="11.140625" customWidth="1"/>
    <col min="3" max="3" width="4.28515625" customWidth="1"/>
    <col min="4" max="8" width="5.140625" bestFit="1" customWidth="1"/>
    <col min="9" max="13" width="5.140625" customWidth="1"/>
    <col min="14" max="44" width="5.7109375" customWidth="1"/>
  </cols>
  <sheetData>
    <row r="1" spans="1:88" ht="25.5" x14ac:dyDescent="0.45">
      <c r="A1" s="349" t="s">
        <v>625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T1" s="1637"/>
      <c r="U1" s="1637"/>
      <c r="V1" s="1637"/>
      <c r="W1" s="1637"/>
      <c r="X1" s="1637"/>
      <c r="Y1" s="1637"/>
      <c r="Z1" s="1637"/>
      <c r="AA1" s="1637"/>
      <c r="AB1" s="1637"/>
      <c r="AC1" s="1637"/>
      <c r="AD1" s="1637"/>
      <c r="AE1" s="1637"/>
      <c r="AF1" s="1637"/>
      <c r="AG1" s="1637"/>
      <c r="AH1" s="1637"/>
      <c r="AI1" s="1637"/>
      <c r="AJ1" s="1637"/>
    </row>
    <row r="2" spans="1:88" ht="20.25" x14ac:dyDescent="0.3">
      <c r="A2" s="352" t="s">
        <v>54</v>
      </c>
      <c r="B2" s="140"/>
      <c r="C2" s="140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0</v>
      </c>
      <c r="O2" s="2" t="s">
        <v>0</v>
      </c>
      <c r="P2" s="2"/>
      <c r="Q2" s="2"/>
      <c r="T2" s="2"/>
    </row>
    <row r="3" spans="1:88" ht="18.75" x14ac:dyDescent="0.3">
      <c r="A3" s="1"/>
      <c r="B3" s="1"/>
      <c r="C3" s="1"/>
      <c r="D3" s="1762" t="s">
        <v>259</v>
      </c>
      <c r="E3" s="1762"/>
      <c r="F3" s="1762"/>
      <c r="G3" s="1762"/>
      <c r="H3" s="1763"/>
      <c r="I3" s="1739" t="s">
        <v>259</v>
      </c>
      <c r="J3" s="1739"/>
      <c r="K3" s="1739"/>
      <c r="L3" s="1739"/>
      <c r="M3" s="1740"/>
      <c r="N3" s="1643"/>
      <c r="O3" s="1644"/>
      <c r="P3" s="1644"/>
      <c r="Q3" s="898"/>
      <c r="R3" s="1764" t="s">
        <v>110</v>
      </c>
      <c r="S3" s="1765"/>
      <c r="T3" s="1765"/>
      <c r="U3" s="1766" t="s">
        <v>225</v>
      </c>
      <c r="V3" s="1767"/>
      <c r="W3" s="1767"/>
      <c r="X3" s="1767"/>
      <c r="Y3" s="1768"/>
      <c r="Z3" s="1769" t="s">
        <v>225</v>
      </c>
      <c r="AA3" s="1770"/>
      <c r="AB3" s="1770"/>
      <c r="AC3" s="1770"/>
      <c r="AD3" s="1771"/>
      <c r="AE3" s="1517" t="s">
        <v>224</v>
      </c>
      <c r="AF3" s="1537"/>
      <c r="AG3" s="1537"/>
      <c r="AH3" s="1537"/>
      <c r="AI3" s="1518"/>
      <c r="AJ3" s="1550" t="s">
        <v>259</v>
      </c>
      <c r="AK3" s="1551"/>
      <c r="AL3" s="1551"/>
      <c r="AM3" s="1552"/>
      <c r="AN3" s="1550" t="s">
        <v>259</v>
      </c>
      <c r="AO3" s="1551"/>
      <c r="AP3" s="1551"/>
      <c r="AQ3" s="1552"/>
      <c r="AR3" s="28"/>
    </row>
    <row r="4" spans="1:88" ht="94.9" customHeight="1" x14ac:dyDescent="0.25">
      <c r="A4" s="3" t="s">
        <v>182</v>
      </c>
      <c r="B4" s="3" t="s">
        <v>17</v>
      </c>
      <c r="C4" s="3"/>
      <c r="D4" s="361" t="s">
        <v>55</v>
      </c>
      <c r="E4" s="361" t="s">
        <v>56</v>
      </c>
      <c r="F4" s="361" t="s">
        <v>194</v>
      </c>
      <c r="G4" s="361" t="s">
        <v>64</v>
      </c>
      <c r="H4" s="668" t="s">
        <v>39</v>
      </c>
      <c r="I4" s="599" t="s">
        <v>55</v>
      </c>
      <c r="J4" s="599" t="s">
        <v>56</v>
      </c>
      <c r="K4" s="599" t="s">
        <v>194</v>
      </c>
      <c r="L4" s="599" t="s">
        <v>64</v>
      </c>
      <c r="M4" s="599" t="s">
        <v>39</v>
      </c>
      <c r="N4" s="456" t="s">
        <v>55</v>
      </c>
      <c r="O4" s="456" t="s">
        <v>161</v>
      </c>
      <c r="P4" s="456" t="s">
        <v>56</v>
      </c>
      <c r="Q4" s="456" t="s">
        <v>64</v>
      </c>
      <c r="R4" s="493" t="s">
        <v>55</v>
      </c>
      <c r="S4" s="493" t="s">
        <v>56</v>
      </c>
      <c r="T4" s="493" t="s">
        <v>39</v>
      </c>
      <c r="U4" s="662" t="s">
        <v>64</v>
      </c>
      <c r="V4" s="662" t="s">
        <v>56</v>
      </c>
      <c r="W4" s="662" t="s">
        <v>55</v>
      </c>
      <c r="X4" s="662" t="s">
        <v>39</v>
      </c>
      <c r="Y4" s="662" t="s">
        <v>194</v>
      </c>
      <c r="Z4" s="663" t="s">
        <v>64</v>
      </c>
      <c r="AA4" s="664" t="s">
        <v>56</v>
      </c>
      <c r="AB4" s="664" t="s">
        <v>55</v>
      </c>
      <c r="AC4" s="664" t="s">
        <v>39</v>
      </c>
      <c r="AD4" s="664" t="s">
        <v>194</v>
      </c>
      <c r="AE4" s="371" t="s">
        <v>55</v>
      </c>
      <c r="AF4" s="372" t="s">
        <v>56</v>
      </c>
      <c r="AG4" s="372" t="s">
        <v>194</v>
      </c>
      <c r="AH4" s="372" t="s">
        <v>39</v>
      </c>
      <c r="AI4" s="372" t="s">
        <v>64</v>
      </c>
      <c r="AJ4" s="361" t="s">
        <v>55</v>
      </c>
      <c r="AK4" s="361" t="s">
        <v>56</v>
      </c>
      <c r="AL4" s="361" t="s">
        <v>194</v>
      </c>
      <c r="AM4" s="361" t="s">
        <v>39</v>
      </c>
      <c r="AN4" s="361" t="s">
        <v>55</v>
      </c>
      <c r="AO4" s="361" t="s">
        <v>56</v>
      </c>
      <c r="AP4" s="361" t="s">
        <v>194</v>
      </c>
      <c r="AQ4" s="361" t="s">
        <v>39</v>
      </c>
      <c r="AR4" s="11" t="s">
        <v>20</v>
      </c>
    </row>
    <row r="5" spans="1:88" ht="16.5" x14ac:dyDescent="0.3">
      <c r="A5" s="3"/>
      <c r="B5" s="3"/>
      <c r="C5" s="3"/>
      <c r="D5" s="452"/>
      <c r="E5" s="452"/>
      <c r="F5" s="452"/>
      <c r="G5" s="452"/>
      <c r="H5" s="669"/>
      <c r="I5" s="598"/>
      <c r="J5" s="452"/>
      <c r="K5" s="452"/>
      <c r="L5" s="452"/>
      <c r="M5" s="452"/>
      <c r="N5" s="457"/>
      <c r="O5" s="457"/>
      <c r="P5" s="457"/>
      <c r="Q5" s="457"/>
      <c r="R5" s="494"/>
      <c r="S5" s="494"/>
      <c r="T5" s="494"/>
      <c r="U5" s="665"/>
      <c r="V5" s="666"/>
      <c r="W5" s="666"/>
      <c r="X5" s="666"/>
      <c r="Y5" s="665"/>
      <c r="Z5" s="667"/>
      <c r="AA5" s="667"/>
      <c r="AB5" s="667"/>
      <c r="AC5" s="667"/>
      <c r="AD5" s="667"/>
      <c r="AE5" s="199"/>
      <c r="AF5" s="200"/>
      <c r="AG5" s="200"/>
      <c r="AH5" s="200"/>
      <c r="AI5" s="200"/>
      <c r="AJ5" s="452"/>
      <c r="AK5" s="452"/>
      <c r="AL5" s="452"/>
      <c r="AM5" s="452"/>
      <c r="AN5" s="452"/>
      <c r="AO5" s="452"/>
      <c r="AP5" s="452"/>
      <c r="AQ5" s="452"/>
      <c r="AR5" s="79"/>
      <c r="AS5" s="50" t="s">
        <v>424</v>
      </c>
    </row>
    <row r="6" spans="1:88" ht="21" customHeight="1" x14ac:dyDescent="0.25">
      <c r="A6" s="40" t="s">
        <v>270</v>
      </c>
      <c r="B6" s="635">
        <v>7245</v>
      </c>
      <c r="C6" s="212"/>
      <c r="D6" s="495"/>
      <c r="E6" s="495"/>
      <c r="F6" s="495"/>
      <c r="G6" s="495"/>
      <c r="H6" s="672"/>
      <c r="I6" s="495"/>
      <c r="J6" s="495"/>
      <c r="K6" s="495"/>
      <c r="L6" s="495"/>
      <c r="M6" s="495"/>
      <c r="N6" s="415"/>
      <c r="O6" s="415"/>
      <c r="P6" s="415"/>
      <c r="Q6" s="415"/>
      <c r="R6" s="498"/>
      <c r="S6" s="498"/>
      <c r="T6" s="498"/>
      <c r="U6" s="1268"/>
      <c r="V6" s="1269"/>
      <c r="W6" s="1269"/>
      <c r="X6" s="1269"/>
      <c r="Y6" s="1268"/>
      <c r="Z6" s="1270"/>
      <c r="AA6" s="1270"/>
      <c r="AB6" s="1270"/>
      <c r="AC6" s="1270"/>
      <c r="AD6" s="1270"/>
      <c r="AE6" s="201"/>
      <c r="AF6" s="202"/>
      <c r="AG6" s="202"/>
      <c r="AH6" s="202"/>
      <c r="AI6" s="202"/>
      <c r="AJ6" s="412"/>
      <c r="AK6" s="412"/>
      <c r="AL6" s="412"/>
      <c r="AM6" s="412"/>
      <c r="AN6" s="412"/>
      <c r="AO6" s="412"/>
      <c r="AP6" s="412"/>
      <c r="AQ6" s="412"/>
      <c r="AR6" s="79">
        <f t="shared" ref="AR6:AR15" si="0">SUM(D6:AQ6)</f>
        <v>0</v>
      </c>
      <c r="AS6" s="996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</row>
    <row r="7" spans="1:88" ht="21" customHeight="1" x14ac:dyDescent="0.25">
      <c r="A7" s="170" t="s">
        <v>530</v>
      </c>
      <c r="B7" s="991">
        <v>7398</v>
      </c>
      <c r="C7" s="213"/>
      <c r="D7" s="670"/>
      <c r="E7" s="670"/>
      <c r="F7" s="670"/>
      <c r="G7" s="670"/>
      <c r="H7" s="674"/>
      <c r="I7" s="670"/>
      <c r="J7" s="670"/>
      <c r="K7" s="670"/>
      <c r="L7" s="670"/>
      <c r="M7" s="670"/>
      <c r="N7" s="415"/>
      <c r="O7" s="415"/>
      <c r="P7" s="415"/>
      <c r="Q7" s="415"/>
      <c r="R7" s="498"/>
      <c r="S7" s="498"/>
      <c r="T7" s="498"/>
      <c r="U7" s="1268"/>
      <c r="V7" s="1269"/>
      <c r="W7" s="1269"/>
      <c r="X7" s="1269"/>
      <c r="Y7" s="1268"/>
      <c r="Z7" s="1270"/>
      <c r="AA7" s="1270"/>
      <c r="AB7" s="1270"/>
      <c r="AC7" s="1270"/>
      <c r="AD7" s="1270"/>
      <c r="AE7" s="201"/>
      <c r="AF7" s="202"/>
      <c r="AG7" s="202"/>
      <c r="AH7" s="202"/>
      <c r="AI7" s="202"/>
      <c r="AJ7" s="412"/>
      <c r="AK7" s="412"/>
      <c r="AL7" s="412"/>
      <c r="AM7" s="412"/>
      <c r="AN7" s="412"/>
      <c r="AO7" s="412"/>
      <c r="AP7" s="412"/>
      <c r="AQ7" s="412"/>
      <c r="AR7" s="79">
        <f t="shared" si="0"/>
        <v>0</v>
      </c>
      <c r="AS7" s="996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</row>
    <row r="8" spans="1:88" ht="21" customHeight="1" x14ac:dyDescent="0.35">
      <c r="A8" s="170" t="s">
        <v>236</v>
      </c>
      <c r="B8" s="213">
        <v>7130</v>
      </c>
      <c r="C8" s="213"/>
      <c r="D8" s="496"/>
      <c r="E8" s="496"/>
      <c r="F8" s="496"/>
      <c r="G8" s="496"/>
      <c r="H8" s="673"/>
      <c r="I8" s="496"/>
      <c r="J8" s="496"/>
      <c r="K8" s="496"/>
      <c r="L8" s="496"/>
      <c r="M8" s="496"/>
      <c r="N8" s="415"/>
      <c r="O8" s="415"/>
      <c r="P8" s="415"/>
      <c r="Q8" s="415"/>
      <c r="R8" s="498"/>
      <c r="S8" s="498"/>
      <c r="T8" s="498"/>
      <c r="U8" s="1268"/>
      <c r="V8" s="1269"/>
      <c r="W8" s="1269"/>
      <c r="X8" s="1269"/>
      <c r="Y8" s="1268"/>
      <c r="Z8" s="1270"/>
      <c r="AA8" s="1270"/>
      <c r="AB8" s="1270"/>
      <c r="AC8" s="1270"/>
      <c r="AD8" s="1270"/>
      <c r="AE8" s="201"/>
      <c r="AF8" s="202"/>
      <c r="AG8" s="202"/>
      <c r="AH8" s="202"/>
      <c r="AI8" s="202"/>
      <c r="AJ8" s="412"/>
      <c r="AK8" s="412"/>
      <c r="AL8" s="412"/>
      <c r="AM8" s="412"/>
      <c r="AN8" s="412"/>
      <c r="AO8" s="412"/>
      <c r="AP8" s="412"/>
      <c r="AQ8" s="412"/>
      <c r="AR8" s="79">
        <f t="shared" si="0"/>
        <v>0</v>
      </c>
      <c r="AS8" s="101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</row>
    <row r="9" spans="1:88" ht="21" customHeight="1" x14ac:dyDescent="0.35">
      <c r="A9" s="170" t="s">
        <v>617</v>
      </c>
      <c r="B9" s="213"/>
      <c r="C9" s="213"/>
      <c r="D9" s="496"/>
      <c r="E9" s="496"/>
      <c r="F9" s="496"/>
      <c r="G9" s="496"/>
      <c r="H9" s="673"/>
      <c r="I9" s="496"/>
      <c r="J9" s="496"/>
      <c r="K9" s="496"/>
      <c r="L9" s="496"/>
      <c r="M9" s="496"/>
      <c r="N9" s="415"/>
      <c r="O9" s="415"/>
      <c r="P9" s="415"/>
      <c r="Q9" s="415"/>
      <c r="R9" s="498"/>
      <c r="S9" s="498"/>
      <c r="T9" s="498"/>
      <c r="U9" s="1268"/>
      <c r="V9" s="1269"/>
      <c r="W9" s="1269"/>
      <c r="X9" s="1269"/>
      <c r="Y9" s="1268"/>
      <c r="Z9" s="1270"/>
      <c r="AA9" s="1270"/>
      <c r="AB9" s="1270"/>
      <c r="AC9" s="1270"/>
      <c r="AD9" s="1270"/>
      <c r="AE9" s="201"/>
      <c r="AF9" s="202"/>
      <c r="AG9" s="202"/>
      <c r="AH9" s="202"/>
      <c r="AI9" s="202"/>
      <c r="AJ9" s="412"/>
      <c r="AK9" s="412"/>
      <c r="AL9" s="412"/>
      <c r="AM9" s="412"/>
      <c r="AN9" s="412"/>
      <c r="AO9" s="412"/>
      <c r="AP9" s="412"/>
      <c r="AQ9" s="412"/>
      <c r="AR9" s="79">
        <f t="shared" si="0"/>
        <v>0</v>
      </c>
      <c r="AS9" s="1010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</row>
    <row r="10" spans="1:88" ht="21" customHeight="1" x14ac:dyDescent="0.25">
      <c r="A10" s="40" t="s">
        <v>208</v>
      </c>
      <c r="B10" s="170">
        <v>5786</v>
      </c>
      <c r="C10" s="170"/>
      <c r="D10" s="461"/>
      <c r="E10" s="461"/>
      <c r="F10" s="461"/>
      <c r="G10" s="461"/>
      <c r="H10" s="674"/>
      <c r="I10" s="670"/>
      <c r="J10" s="461"/>
      <c r="K10" s="461"/>
      <c r="L10" s="461"/>
      <c r="M10" s="461"/>
      <c r="N10" s="415"/>
      <c r="O10" s="415"/>
      <c r="P10" s="415"/>
      <c r="Q10" s="415"/>
      <c r="R10" s="498"/>
      <c r="S10" s="498"/>
      <c r="T10" s="498"/>
      <c r="U10" s="1268"/>
      <c r="V10" s="1269"/>
      <c r="W10" s="1269"/>
      <c r="X10" s="1269"/>
      <c r="Y10" s="1268"/>
      <c r="Z10" s="1270"/>
      <c r="AA10" s="1270"/>
      <c r="AB10" s="1270"/>
      <c r="AC10" s="1270"/>
      <c r="AD10" s="1270"/>
      <c r="AE10" s="201"/>
      <c r="AF10" s="202"/>
      <c r="AG10" s="202"/>
      <c r="AH10" s="202"/>
      <c r="AI10" s="202"/>
      <c r="AJ10" s="412"/>
      <c r="AK10" s="412"/>
      <c r="AL10" s="412"/>
      <c r="AM10" s="412"/>
      <c r="AN10" s="412"/>
      <c r="AO10" s="412"/>
      <c r="AP10" s="412"/>
      <c r="AQ10" s="412"/>
      <c r="AR10" s="79">
        <f t="shared" si="0"/>
        <v>0</v>
      </c>
      <c r="AS10" s="833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</row>
    <row r="11" spans="1:88" ht="21" customHeight="1" x14ac:dyDescent="0.35">
      <c r="A11" s="40" t="s">
        <v>395</v>
      </c>
      <c r="B11" s="170">
        <v>7397</v>
      </c>
      <c r="C11" s="170"/>
      <c r="D11" s="408"/>
      <c r="E11" s="408"/>
      <c r="F11" s="408"/>
      <c r="G11" s="408"/>
      <c r="H11" s="673"/>
      <c r="I11" s="496"/>
      <c r="J11" s="408"/>
      <c r="K11" s="408"/>
      <c r="L11" s="408"/>
      <c r="M11" s="408"/>
      <c r="N11" s="415"/>
      <c r="O11" s="415"/>
      <c r="P11" s="415"/>
      <c r="Q11" s="415"/>
      <c r="R11" s="498"/>
      <c r="S11" s="498"/>
      <c r="T11" s="498"/>
      <c r="U11" s="1268"/>
      <c r="V11" s="1269"/>
      <c r="W11" s="1269"/>
      <c r="X11" s="1269"/>
      <c r="Y11" s="1268"/>
      <c r="Z11" s="1270"/>
      <c r="AA11" s="1270"/>
      <c r="AB11" s="1270"/>
      <c r="AC11" s="1270"/>
      <c r="AD11" s="1270"/>
      <c r="AE11" s="201"/>
      <c r="AF11" s="202"/>
      <c r="AG11" s="202"/>
      <c r="AH11" s="202"/>
      <c r="AI11" s="202"/>
      <c r="AJ11" s="412"/>
      <c r="AK11" s="412"/>
      <c r="AL11" s="412"/>
      <c r="AM11" s="412"/>
      <c r="AN11" s="412"/>
      <c r="AO11" s="412"/>
      <c r="AP11" s="412"/>
      <c r="AQ11" s="412"/>
      <c r="AR11" s="79">
        <f t="shared" si="0"/>
        <v>0</v>
      </c>
      <c r="AS11" s="1010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</row>
    <row r="12" spans="1:88" ht="21" customHeight="1" x14ac:dyDescent="0.35">
      <c r="A12" s="40" t="s">
        <v>209</v>
      </c>
      <c r="B12" s="170">
        <v>5935</v>
      </c>
      <c r="C12" s="170"/>
      <c r="D12" s="461">
        <v>1</v>
      </c>
      <c r="E12" s="461">
        <v>1</v>
      </c>
      <c r="F12" s="461">
        <v>1</v>
      </c>
      <c r="G12" s="461"/>
      <c r="H12" s="674">
        <v>1</v>
      </c>
      <c r="I12" s="670">
        <v>1</v>
      </c>
      <c r="J12" s="461">
        <v>1</v>
      </c>
      <c r="K12" s="461">
        <v>1</v>
      </c>
      <c r="L12" s="461"/>
      <c r="M12" s="461">
        <v>1</v>
      </c>
      <c r="N12" s="415"/>
      <c r="O12" s="415"/>
      <c r="P12" s="415"/>
      <c r="Q12" s="415"/>
      <c r="R12" s="498"/>
      <c r="S12" s="498"/>
      <c r="T12" s="498"/>
      <c r="U12" s="1268"/>
      <c r="V12" s="1269"/>
      <c r="W12" s="1269"/>
      <c r="X12" s="1269"/>
      <c r="Y12" s="1268"/>
      <c r="Z12" s="1270"/>
      <c r="AA12" s="1270"/>
      <c r="AB12" s="1270"/>
      <c r="AC12" s="1270"/>
      <c r="AD12" s="1270"/>
      <c r="AE12" s="201"/>
      <c r="AF12" s="202"/>
      <c r="AG12" s="202"/>
      <c r="AH12" s="202"/>
      <c r="AI12" s="202"/>
      <c r="AJ12" s="412">
        <v>1</v>
      </c>
      <c r="AK12" s="412">
        <v>1</v>
      </c>
      <c r="AL12" s="412">
        <v>1</v>
      </c>
      <c r="AM12" s="412">
        <v>1</v>
      </c>
      <c r="AN12" s="412">
        <v>1</v>
      </c>
      <c r="AO12" s="412"/>
      <c r="AP12" s="412">
        <v>1</v>
      </c>
      <c r="AQ12" s="412">
        <v>1</v>
      </c>
      <c r="AR12" s="79">
        <f t="shared" si="0"/>
        <v>15</v>
      </c>
      <c r="AS12" s="1010">
        <v>1</v>
      </c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</row>
    <row r="13" spans="1:88" ht="21" customHeight="1" x14ac:dyDescent="0.35">
      <c r="A13" s="40" t="s">
        <v>30</v>
      </c>
      <c r="B13" s="213">
        <v>2644</v>
      </c>
      <c r="C13" s="170"/>
      <c r="D13" s="461"/>
      <c r="E13" s="461"/>
      <c r="F13" s="461"/>
      <c r="G13" s="461"/>
      <c r="H13" s="674"/>
      <c r="I13" s="670"/>
      <c r="J13" s="461"/>
      <c r="K13" s="461"/>
      <c r="L13" s="461"/>
      <c r="M13" s="461"/>
      <c r="N13" s="415"/>
      <c r="O13" s="415"/>
      <c r="P13" s="415"/>
      <c r="Q13" s="415"/>
      <c r="R13" s="498"/>
      <c r="S13" s="498"/>
      <c r="T13" s="498"/>
      <c r="U13" s="1268"/>
      <c r="V13" s="1269"/>
      <c r="W13" s="1269"/>
      <c r="X13" s="1269"/>
      <c r="Y13" s="1268"/>
      <c r="Z13" s="1270"/>
      <c r="AA13" s="1270"/>
      <c r="AB13" s="1270"/>
      <c r="AC13" s="1270"/>
      <c r="AD13" s="1270"/>
      <c r="AE13" s="201"/>
      <c r="AF13" s="202"/>
      <c r="AG13" s="202"/>
      <c r="AH13" s="202"/>
      <c r="AI13" s="202"/>
      <c r="AJ13" s="412"/>
      <c r="AK13" s="412"/>
      <c r="AL13" s="412"/>
      <c r="AM13" s="412"/>
      <c r="AN13" s="412"/>
      <c r="AO13" s="412"/>
      <c r="AP13" s="412"/>
      <c r="AQ13" s="412"/>
      <c r="AR13" s="79">
        <f t="shared" si="0"/>
        <v>0</v>
      </c>
      <c r="AS13" s="1010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</row>
    <row r="14" spans="1:88" ht="21" customHeight="1" x14ac:dyDescent="0.25">
      <c r="A14" s="214" t="s">
        <v>330</v>
      </c>
      <c r="B14" s="215">
        <v>4230</v>
      </c>
      <c r="C14" s="215"/>
      <c r="D14" s="1271"/>
      <c r="E14" s="1271"/>
      <c r="F14" s="1271"/>
      <c r="G14" s="1271"/>
      <c r="H14" s="1272"/>
      <c r="I14" s="1273"/>
      <c r="J14" s="1271"/>
      <c r="K14" s="1271"/>
      <c r="L14" s="1271"/>
      <c r="M14" s="1271"/>
      <c r="N14" s="469"/>
      <c r="O14" s="469"/>
      <c r="P14" s="469"/>
      <c r="Q14" s="469"/>
      <c r="R14" s="499"/>
      <c r="S14" s="499"/>
      <c r="T14" s="499"/>
      <c r="U14" s="1274"/>
      <c r="V14" s="1275"/>
      <c r="W14" s="1275"/>
      <c r="X14" s="1275"/>
      <c r="Y14" s="1274"/>
      <c r="Z14" s="1276"/>
      <c r="AA14" s="1276"/>
      <c r="AB14" s="1276"/>
      <c r="AC14" s="1276"/>
      <c r="AD14" s="1276"/>
      <c r="AE14" s="1277"/>
      <c r="AF14" s="1278"/>
      <c r="AG14" s="1278"/>
      <c r="AH14" s="1278"/>
      <c r="AI14" s="1278"/>
      <c r="AJ14" s="497"/>
      <c r="AK14" s="497"/>
      <c r="AL14" s="497"/>
      <c r="AM14" s="497"/>
      <c r="AN14" s="497"/>
      <c r="AO14" s="497"/>
      <c r="AP14" s="497"/>
      <c r="AQ14" s="497"/>
      <c r="AR14" s="79">
        <f t="shared" si="0"/>
        <v>0</v>
      </c>
      <c r="AS14" s="996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</row>
    <row r="15" spans="1:88" ht="21" customHeight="1" x14ac:dyDescent="0.25">
      <c r="A15" s="40" t="s">
        <v>260</v>
      </c>
      <c r="B15" s="40">
        <v>7102</v>
      </c>
      <c r="C15" s="40"/>
      <c r="D15" s="412"/>
      <c r="E15" s="412"/>
      <c r="F15" s="412"/>
      <c r="G15" s="412"/>
      <c r="H15" s="672"/>
      <c r="I15" s="495"/>
      <c r="J15" s="412"/>
      <c r="K15" s="412"/>
      <c r="L15" s="412"/>
      <c r="M15" s="412"/>
      <c r="N15" s="415"/>
      <c r="O15" s="415"/>
      <c r="P15" s="415"/>
      <c r="Q15" s="415"/>
      <c r="R15" s="498"/>
      <c r="S15" s="498"/>
      <c r="T15" s="498"/>
      <c r="U15" s="1268"/>
      <c r="V15" s="1268"/>
      <c r="W15" s="1268"/>
      <c r="X15" s="1268"/>
      <c r="Y15" s="1268"/>
      <c r="Z15" s="1268"/>
      <c r="AA15" s="1268"/>
      <c r="AB15" s="1268"/>
      <c r="AC15" s="1268"/>
      <c r="AD15" s="1268"/>
      <c r="AE15" s="203"/>
      <c r="AF15" s="267"/>
      <c r="AG15" s="267"/>
      <c r="AH15" s="267"/>
      <c r="AI15" s="267"/>
      <c r="AJ15" s="412"/>
      <c r="AK15" s="412"/>
      <c r="AL15" s="412"/>
      <c r="AM15" s="412"/>
      <c r="AN15" s="412"/>
      <c r="AO15" s="412"/>
      <c r="AP15" s="412"/>
      <c r="AQ15" s="412"/>
      <c r="AR15" s="79">
        <f t="shared" si="0"/>
        <v>0</v>
      </c>
      <c r="AS15" s="996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</row>
    <row r="16" spans="1:88" ht="21" customHeight="1" x14ac:dyDescent="0.2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</row>
    <row r="17" spans="1:88" ht="21" customHeight="1" x14ac:dyDescent="0.25">
      <c r="A17" s="47" t="s">
        <v>314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</row>
    <row r="18" spans="1:88" ht="21" customHeight="1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</row>
    <row r="19" spans="1:88" ht="21" customHeight="1" x14ac:dyDescent="0.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</row>
    <row r="20" spans="1:88" ht="21" customHeight="1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</row>
    <row r="21" spans="1:88" ht="21" customHeight="1" x14ac:dyDescent="0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</row>
    <row r="22" spans="1:88" ht="21" customHeight="1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</row>
    <row r="23" spans="1:88" ht="15" x14ac:dyDescent="0.2"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</row>
    <row r="24" spans="1:88" ht="15" x14ac:dyDescent="0.2"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</row>
    <row r="25" spans="1:88" ht="15" x14ac:dyDescent="0.2"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</row>
    <row r="26" spans="1:88" ht="15" x14ac:dyDescent="0.2"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</row>
    <row r="27" spans="1:88" ht="15" x14ac:dyDescent="0.2"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</row>
    <row r="28" spans="1:88" ht="15" x14ac:dyDescent="0.2"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</row>
    <row r="29" spans="1:88" ht="15" x14ac:dyDescent="0.2"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</row>
    <row r="30" spans="1:88" ht="15" x14ac:dyDescent="0.2"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</row>
    <row r="31" spans="1:88" ht="15" x14ac:dyDescent="0.2"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</row>
    <row r="32" spans="1:88" ht="15" x14ac:dyDescent="0.2"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</row>
    <row r="33" spans="18:88" ht="15" x14ac:dyDescent="0.2"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</row>
    <row r="34" spans="18:88" ht="15" x14ac:dyDescent="0.2"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</row>
    <row r="35" spans="18:88" ht="15" x14ac:dyDescent="0.2"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</row>
    <row r="36" spans="18:88" ht="15" x14ac:dyDescent="0.2"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</row>
    <row r="37" spans="18:88" ht="15" x14ac:dyDescent="0.2"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</row>
    <row r="38" spans="18:88" ht="15" x14ac:dyDescent="0.2"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</row>
    <row r="39" spans="18:88" ht="15" x14ac:dyDescent="0.2"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</row>
    <row r="40" spans="18:88" ht="15" x14ac:dyDescent="0.2"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</row>
    <row r="41" spans="18:88" ht="15" x14ac:dyDescent="0.2"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</row>
    <row r="42" spans="18:88" ht="15" x14ac:dyDescent="0.2"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</row>
    <row r="43" spans="18:88" ht="15" x14ac:dyDescent="0.2"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</row>
    <row r="44" spans="18:88" ht="15" x14ac:dyDescent="0.2"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</row>
    <row r="45" spans="18:88" ht="15" x14ac:dyDescent="0.2"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</row>
    <row r="46" spans="18:88" ht="15" x14ac:dyDescent="0.2"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</row>
  </sheetData>
  <sortState xmlns:xlrd2="http://schemas.microsoft.com/office/spreadsheetml/2017/richdata2" ref="A6:AR15">
    <sortCondition descending="1" ref="AR6:AR15"/>
  </sortState>
  <mergeCells count="10">
    <mergeCell ref="AN3:AQ3"/>
    <mergeCell ref="D3:H3"/>
    <mergeCell ref="T1:AJ1"/>
    <mergeCell ref="AJ3:AM3"/>
    <mergeCell ref="R3:T3"/>
    <mergeCell ref="N3:P3"/>
    <mergeCell ref="U3:Y3"/>
    <mergeCell ref="AE3:AI3"/>
    <mergeCell ref="I3:M3"/>
    <mergeCell ref="Z3:AD3"/>
  </mergeCells>
  <phoneticPr fontId="5" type="noConversion"/>
  <pageMargins left="0.5" right="0.5" top="0.5" bottom="0.5" header="0" footer="0"/>
  <pageSetup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R18"/>
  <sheetViews>
    <sheetView zoomScale="80" zoomScaleNormal="80" workbookViewId="0">
      <pane xSplit="1" topLeftCell="B1" activePane="topRight" state="frozen"/>
      <selection activeCell="BS17" sqref="BS17"/>
      <selection pane="topRight" activeCell="AD28" sqref="AD28"/>
    </sheetView>
  </sheetViews>
  <sheetFormatPr defaultRowHeight="12.75" x14ac:dyDescent="0.2"/>
  <cols>
    <col min="1" max="1" width="27" customWidth="1"/>
    <col min="3" max="43" width="4.7109375" customWidth="1"/>
  </cols>
  <sheetData>
    <row r="1" spans="1:44" ht="25.5" x14ac:dyDescent="0.45">
      <c r="A1" s="349" t="s">
        <v>625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Q1" s="1637"/>
      <c r="R1" s="1637"/>
      <c r="S1" s="1637"/>
      <c r="T1" s="1637"/>
      <c r="U1" s="1637"/>
      <c r="V1" s="1637"/>
      <c r="W1" s="1637"/>
      <c r="X1" s="1637"/>
      <c r="Y1" s="1637"/>
      <c r="Z1" s="1637"/>
      <c r="AA1" s="1637"/>
      <c r="AB1" s="1637"/>
      <c r="AC1" s="1637"/>
      <c r="AD1" s="1637"/>
      <c r="AE1" s="1637"/>
      <c r="AF1" s="1637"/>
      <c r="AG1" s="1637"/>
      <c r="AH1" s="1637"/>
      <c r="AI1" s="157"/>
      <c r="AJ1" s="157"/>
    </row>
    <row r="2" spans="1:44" ht="20.25" x14ac:dyDescent="0.3">
      <c r="A2" s="352" t="s">
        <v>187</v>
      </c>
      <c r="B2" s="140"/>
      <c r="C2" s="140"/>
      <c r="D2" s="1"/>
      <c r="E2" s="1"/>
      <c r="F2" s="1"/>
      <c r="G2" s="1"/>
      <c r="H2" s="1"/>
      <c r="I2" s="1"/>
      <c r="J2" s="1"/>
      <c r="K2" s="1"/>
      <c r="L2" s="2" t="s">
        <v>0</v>
      </c>
      <c r="M2" s="2" t="s">
        <v>0</v>
      </c>
      <c r="N2" s="2"/>
      <c r="Q2" s="2"/>
    </row>
    <row r="3" spans="1:44" ht="18.75" x14ac:dyDescent="0.3">
      <c r="A3" s="1"/>
      <c r="B3" s="1"/>
      <c r="C3" s="1"/>
      <c r="D3" s="1772" t="s">
        <v>259</v>
      </c>
      <c r="E3" s="1772"/>
      <c r="F3" s="1772"/>
      <c r="G3" s="1773"/>
      <c r="H3" s="1778" t="s">
        <v>259</v>
      </c>
      <c r="I3" s="1779"/>
      <c r="J3" s="1779"/>
      <c r="K3" s="1780"/>
      <c r="L3" s="1764"/>
      <c r="M3" s="1765"/>
      <c r="N3" s="1765"/>
      <c r="O3" s="1643"/>
      <c r="P3" s="1644"/>
      <c r="Q3" s="1644"/>
      <c r="R3" s="1718" t="s">
        <v>225</v>
      </c>
      <c r="S3" s="1718"/>
      <c r="T3" s="1718"/>
      <c r="U3" s="1718"/>
      <c r="V3" s="1774"/>
      <c r="W3" s="1612" t="s">
        <v>225</v>
      </c>
      <c r="X3" s="1612"/>
      <c r="Y3" s="1612"/>
      <c r="Z3" s="1612"/>
      <c r="AA3" s="1613"/>
      <c r="AB3" s="1775" t="s">
        <v>224</v>
      </c>
      <c r="AC3" s="1776"/>
      <c r="AD3" s="1776"/>
      <c r="AE3" s="1777"/>
      <c r="AF3" s="262"/>
      <c r="AG3" s="1721" t="s">
        <v>259</v>
      </c>
      <c r="AH3" s="1721"/>
      <c r="AI3" s="1721"/>
      <c r="AJ3" s="1721"/>
      <c r="AK3" s="1721"/>
      <c r="AL3" s="1629" t="s">
        <v>259</v>
      </c>
      <c r="AM3" s="1627"/>
      <c r="AN3" s="1627"/>
      <c r="AO3" s="1627"/>
      <c r="AP3" s="1628"/>
    </row>
    <row r="4" spans="1:44" ht="94.9" customHeight="1" x14ac:dyDescent="0.3">
      <c r="A4" s="3" t="s">
        <v>182</v>
      </c>
      <c r="B4" s="3" t="s">
        <v>201</v>
      </c>
      <c r="C4" s="3"/>
      <c r="D4" s="361" t="s">
        <v>55</v>
      </c>
      <c r="E4" s="361" t="s">
        <v>56</v>
      </c>
      <c r="F4" s="361" t="s">
        <v>194</v>
      </c>
      <c r="G4" s="668" t="s">
        <v>39</v>
      </c>
      <c r="H4" s="599" t="s">
        <v>55</v>
      </c>
      <c r="I4" s="599" t="s">
        <v>56</v>
      </c>
      <c r="J4" s="599" t="s">
        <v>194</v>
      </c>
      <c r="K4" s="599" t="s">
        <v>39</v>
      </c>
      <c r="L4" s="493" t="s">
        <v>55</v>
      </c>
      <c r="M4" s="493" t="s">
        <v>56</v>
      </c>
      <c r="N4" s="493" t="s">
        <v>39</v>
      </c>
      <c r="O4" s="456" t="s">
        <v>55</v>
      </c>
      <c r="P4" s="456" t="s">
        <v>161</v>
      </c>
      <c r="Q4" s="456" t="s">
        <v>56</v>
      </c>
      <c r="R4" s="358" t="s">
        <v>55</v>
      </c>
      <c r="S4" s="358" t="s">
        <v>64</v>
      </c>
      <c r="T4" s="358" t="s">
        <v>56</v>
      </c>
      <c r="U4" s="358" t="s">
        <v>194</v>
      </c>
      <c r="V4" s="680" t="s">
        <v>197</v>
      </c>
      <c r="W4" s="357" t="s">
        <v>55</v>
      </c>
      <c r="X4" s="357" t="s">
        <v>64</v>
      </c>
      <c r="Y4" s="357" t="s">
        <v>56</v>
      </c>
      <c r="Z4" s="357" t="s">
        <v>194</v>
      </c>
      <c r="AA4" s="357" t="s">
        <v>197</v>
      </c>
      <c r="AB4" s="371" t="s">
        <v>55</v>
      </c>
      <c r="AC4" s="372" t="s">
        <v>56</v>
      </c>
      <c r="AD4" s="372" t="s">
        <v>194</v>
      </c>
      <c r="AE4" s="372" t="s">
        <v>39</v>
      </c>
      <c r="AF4" s="372" t="s">
        <v>64</v>
      </c>
      <c r="AG4" s="361" t="s">
        <v>55</v>
      </c>
      <c r="AH4" s="361" t="s">
        <v>56</v>
      </c>
      <c r="AI4" s="361" t="s">
        <v>194</v>
      </c>
      <c r="AJ4" s="361" t="s">
        <v>64</v>
      </c>
      <c r="AK4" s="361" t="s">
        <v>39</v>
      </c>
      <c r="AL4" s="1298" t="s">
        <v>55</v>
      </c>
      <c r="AM4" s="599" t="s">
        <v>56</v>
      </c>
      <c r="AN4" s="599" t="s">
        <v>194</v>
      </c>
      <c r="AO4" s="599" t="s">
        <v>64</v>
      </c>
      <c r="AP4" s="599" t="s">
        <v>39</v>
      </c>
      <c r="AQ4" s="11" t="s">
        <v>20</v>
      </c>
      <c r="AR4" s="50" t="s">
        <v>424</v>
      </c>
    </row>
    <row r="5" spans="1:44" ht="16.5" customHeight="1" x14ac:dyDescent="0.25">
      <c r="A5" s="3"/>
      <c r="B5" s="3"/>
      <c r="C5" s="3"/>
      <c r="D5" s="452"/>
      <c r="E5" s="452"/>
      <c r="F5" s="452"/>
      <c r="G5" s="669"/>
      <c r="H5" s="598"/>
      <c r="I5" s="452"/>
      <c r="J5" s="452"/>
      <c r="K5" s="452"/>
      <c r="L5" s="494"/>
      <c r="M5" s="494"/>
      <c r="N5" s="494"/>
      <c r="O5" s="457"/>
      <c r="P5" s="457"/>
      <c r="Q5" s="457"/>
      <c r="R5" s="126"/>
      <c r="S5" s="126"/>
      <c r="T5" s="126"/>
      <c r="U5" s="126"/>
      <c r="V5" s="681"/>
      <c r="W5" s="675"/>
      <c r="X5" s="603"/>
      <c r="Y5" s="603"/>
      <c r="Z5" s="603"/>
      <c r="AA5" s="603"/>
      <c r="AB5" s="199"/>
      <c r="AC5" s="200"/>
      <c r="AD5" s="200"/>
      <c r="AE5" s="200"/>
      <c r="AF5" s="200"/>
      <c r="AG5" s="452"/>
      <c r="AH5" s="452"/>
      <c r="AI5" s="452"/>
      <c r="AJ5" s="452"/>
      <c r="AK5" s="452"/>
      <c r="AL5" s="1421"/>
      <c r="AM5" s="1422"/>
      <c r="AN5" s="1422"/>
      <c r="AO5" s="1422"/>
      <c r="AP5" s="1422"/>
      <c r="AQ5" s="79"/>
      <c r="AR5" s="826"/>
    </row>
    <row r="6" spans="1:44" ht="15.75" x14ac:dyDescent="0.25">
      <c r="A6" s="16"/>
      <c r="B6" s="204"/>
      <c r="C6" s="148"/>
      <c r="D6" s="495"/>
      <c r="E6" s="495"/>
      <c r="F6" s="495"/>
      <c r="G6" s="672"/>
      <c r="H6" s="495"/>
      <c r="I6" s="495"/>
      <c r="J6" s="495"/>
      <c r="K6" s="495"/>
      <c r="L6" s="498"/>
      <c r="M6" s="498"/>
      <c r="N6" s="498"/>
      <c r="O6" s="415"/>
      <c r="P6" s="415"/>
      <c r="Q6" s="415"/>
      <c r="R6" s="127"/>
      <c r="S6" s="127"/>
      <c r="T6" s="127"/>
      <c r="U6" s="127"/>
      <c r="V6" s="682"/>
      <c r="W6" s="676"/>
      <c r="X6" s="604"/>
      <c r="Y6" s="604"/>
      <c r="Z6" s="604"/>
      <c r="AA6" s="604"/>
      <c r="AB6" s="201"/>
      <c r="AC6" s="202"/>
      <c r="AD6" s="202"/>
      <c r="AE6" s="202"/>
      <c r="AF6" s="202"/>
      <c r="AG6" s="412"/>
      <c r="AH6" s="412"/>
      <c r="AI6" s="412"/>
      <c r="AJ6" s="412"/>
      <c r="AK6" s="412"/>
      <c r="AL6" s="408"/>
      <c r="AM6" s="496"/>
      <c r="AN6" s="496"/>
      <c r="AO6" s="496"/>
      <c r="AP6" s="496"/>
      <c r="AQ6" s="79">
        <f>SUM(D6:AP6)</f>
        <v>0</v>
      </c>
      <c r="AR6" s="823"/>
    </row>
    <row r="7" spans="1:44" ht="15.75" x14ac:dyDescent="0.25">
      <c r="A7" s="32" t="s">
        <v>654</v>
      </c>
      <c r="B7" s="149">
        <v>7603</v>
      </c>
      <c r="C7" s="149"/>
      <c r="D7" s="496">
        <v>9</v>
      </c>
      <c r="E7" s="496">
        <v>7</v>
      </c>
      <c r="F7" s="496">
        <v>3</v>
      </c>
      <c r="G7" s="673">
        <v>2</v>
      </c>
      <c r="H7" s="496">
        <v>9</v>
      </c>
      <c r="I7" s="496">
        <v>7</v>
      </c>
      <c r="J7" s="496">
        <v>3</v>
      </c>
      <c r="K7" s="496">
        <v>2</v>
      </c>
      <c r="L7" s="498"/>
      <c r="M7" s="498"/>
      <c r="N7" s="498"/>
      <c r="O7" s="415"/>
      <c r="P7" s="415"/>
      <c r="Q7" s="415"/>
      <c r="R7" s="127"/>
      <c r="S7" s="127"/>
      <c r="T7" s="127"/>
      <c r="U7" s="127"/>
      <c r="V7" s="682"/>
      <c r="W7" s="676"/>
      <c r="X7" s="604"/>
      <c r="Y7" s="604"/>
      <c r="Z7" s="604"/>
      <c r="AA7" s="604"/>
      <c r="AB7" s="201"/>
      <c r="AC7" s="202"/>
      <c r="AD7" s="202"/>
      <c r="AE7" s="202"/>
      <c r="AF7" s="202"/>
      <c r="AG7" s="412">
        <v>7</v>
      </c>
      <c r="AH7" s="412">
        <v>7</v>
      </c>
      <c r="AI7" s="412">
        <v>2</v>
      </c>
      <c r="AJ7" s="412"/>
      <c r="AK7" s="412">
        <v>3</v>
      </c>
      <c r="AL7" s="408">
        <v>5</v>
      </c>
      <c r="AM7" s="496">
        <v>7</v>
      </c>
      <c r="AN7" s="496">
        <v>1</v>
      </c>
      <c r="AO7" s="496"/>
      <c r="AP7" s="496">
        <v>2</v>
      </c>
      <c r="AQ7" s="79">
        <f>SUM(D7:AP7)</f>
        <v>76</v>
      </c>
      <c r="AR7" s="823">
        <v>1</v>
      </c>
    </row>
    <row r="8" spans="1:44" ht="15.75" x14ac:dyDescent="0.25">
      <c r="A8" s="32" t="s">
        <v>544</v>
      </c>
      <c r="B8" s="150">
        <v>7102</v>
      </c>
      <c r="C8" s="149"/>
      <c r="D8" s="496">
        <v>6</v>
      </c>
      <c r="E8" s="496">
        <v>1</v>
      </c>
      <c r="F8" s="496"/>
      <c r="G8" s="673"/>
      <c r="H8" s="496">
        <v>6</v>
      </c>
      <c r="I8" s="496">
        <v>1</v>
      </c>
      <c r="J8" s="496"/>
      <c r="K8" s="496"/>
      <c r="L8" s="498"/>
      <c r="M8" s="498"/>
      <c r="N8" s="498"/>
      <c r="O8" s="415"/>
      <c r="P8" s="415"/>
      <c r="Q8" s="415"/>
      <c r="R8" s="127"/>
      <c r="S8" s="127"/>
      <c r="T8" s="127"/>
      <c r="U8" s="127"/>
      <c r="V8" s="682"/>
      <c r="W8" s="676"/>
      <c r="X8" s="604"/>
      <c r="Y8" s="604"/>
      <c r="Z8" s="604"/>
      <c r="AA8" s="604"/>
      <c r="AB8" s="201"/>
      <c r="AC8" s="202"/>
      <c r="AD8" s="202"/>
      <c r="AE8" s="202"/>
      <c r="AF8" s="202"/>
      <c r="AG8" s="412"/>
      <c r="AH8" s="412"/>
      <c r="AI8" s="412">
        <v>1</v>
      </c>
      <c r="AJ8" s="412"/>
      <c r="AK8" s="412">
        <v>1</v>
      </c>
      <c r="AL8" s="408"/>
      <c r="AM8" s="496">
        <v>0.5</v>
      </c>
      <c r="AN8" s="496">
        <v>2</v>
      </c>
      <c r="AO8" s="496"/>
      <c r="AP8" s="496">
        <v>1</v>
      </c>
      <c r="AQ8" s="79">
        <f>SUM(D8:AK8)</f>
        <v>16</v>
      </c>
      <c r="AR8" s="823">
        <v>2</v>
      </c>
    </row>
    <row r="9" spans="1:44" ht="15.75" x14ac:dyDescent="0.25">
      <c r="A9" s="32" t="s">
        <v>149</v>
      </c>
      <c r="B9" s="150">
        <v>4680</v>
      </c>
      <c r="C9" s="149"/>
      <c r="D9" s="496"/>
      <c r="E9" s="496"/>
      <c r="F9" s="496"/>
      <c r="G9" s="673"/>
      <c r="H9" s="496"/>
      <c r="I9" s="496"/>
      <c r="J9" s="496"/>
      <c r="K9" s="496"/>
      <c r="L9" s="498"/>
      <c r="M9" s="498"/>
      <c r="N9" s="498"/>
      <c r="O9" s="415"/>
      <c r="P9" s="415"/>
      <c r="Q9" s="415"/>
      <c r="R9" s="127"/>
      <c r="S9" s="127"/>
      <c r="T9" s="127"/>
      <c r="U9" s="127"/>
      <c r="V9" s="682"/>
      <c r="W9" s="676"/>
      <c r="X9" s="604"/>
      <c r="Y9" s="604"/>
      <c r="Z9" s="604"/>
      <c r="AA9" s="604"/>
      <c r="AB9" s="201"/>
      <c r="AC9" s="202"/>
      <c r="AD9" s="202"/>
      <c r="AE9" s="202"/>
      <c r="AF9" s="202"/>
      <c r="AG9" s="412"/>
      <c r="AH9" s="412"/>
      <c r="AI9" s="412"/>
      <c r="AJ9" s="412"/>
      <c r="AK9" s="412"/>
      <c r="AL9" s="408"/>
      <c r="AM9" s="496"/>
      <c r="AN9" s="496"/>
      <c r="AO9" s="496"/>
      <c r="AP9" s="496"/>
      <c r="AQ9" s="79">
        <f>SUM(D9:AK9)</f>
        <v>0</v>
      </c>
      <c r="AR9" s="823"/>
    </row>
    <row r="10" spans="1:44" ht="15.75" x14ac:dyDescent="0.25">
      <c r="A10" s="16"/>
      <c r="B10" s="32"/>
      <c r="C10" s="32"/>
      <c r="D10" s="408"/>
      <c r="E10" s="408"/>
      <c r="F10" s="408"/>
      <c r="G10" s="673"/>
      <c r="H10" s="496"/>
      <c r="I10" s="408"/>
      <c r="J10" s="408"/>
      <c r="K10" s="408"/>
      <c r="L10" s="498"/>
      <c r="M10" s="498"/>
      <c r="N10" s="498"/>
      <c r="O10" s="415"/>
      <c r="P10" s="415"/>
      <c r="Q10" s="415"/>
      <c r="R10" s="127"/>
      <c r="S10" s="127"/>
      <c r="T10" s="127"/>
      <c r="U10" s="127"/>
      <c r="V10" s="682"/>
      <c r="W10" s="676"/>
      <c r="X10" s="604"/>
      <c r="Y10" s="604"/>
      <c r="Z10" s="604"/>
      <c r="AA10" s="604"/>
      <c r="AB10" s="201"/>
      <c r="AC10" s="202"/>
      <c r="AD10" s="202"/>
      <c r="AE10" s="202"/>
      <c r="AF10" s="202"/>
      <c r="AG10" s="412"/>
      <c r="AH10" s="412"/>
      <c r="AI10" s="412"/>
      <c r="AJ10" s="412"/>
      <c r="AK10" s="412"/>
      <c r="AL10" s="408"/>
      <c r="AM10" s="496"/>
      <c r="AN10" s="496"/>
      <c r="AO10" s="496"/>
      <c r="AP10" s="496"/>
      <c r="AQ10" s="79">
        <f t="shared" ref="AQ10:AQ15" si="0">SUM(D10:AP10)</f>
        <v>0</v>
      </c>
      <c r="AR10" s="822"/>
    </row>
    <row r="11" spans="1:44" ht="15.75" x14ac:dyDescent="0.25">
      <c r="A11" s="16"/>
      <c r="B11" s="105"/>
      <c r="C11" s="32"/>
      <c r="D11" s="461"/>
      <c r="E11" s="461"/>
      <c r="F11" s="461"/>
      <c r="G11" s="674"/>
      <c r="H11" s="670"/>
      <c r="I11" s="461"/>
      <c r="J11" s="461"/>
      <c r="K11" s="461"/>
      <c r="L11" s="498"/>
      <c r="M11" s="498"/>
      <c r="N11" s="498"/>
      <c r="O11" s="415"/>
      <c r="P11" s="415"/>
      <c r="Q11" s="415"/>
      <c r="R11" s="127"/>
      <c r="S11" s="127"/>
      <c r="T11" s="127"/>
      <c r="U11" s="127"/>
      <c r="V11" s="682"/>
      <c r="W11" s="676"/>
      <c r="X11" s="604"/>
      <c r="Y11" s="604"/>
      <c r="Z11" s="604"/>
      <c r="AA11" s="604"/>
      <c r="AB11" s="205"/>
      <c r="AC11" s="207"/>
      <c r="AD11" s="207"/>
      <c r="AE11" s="207"/>
      <c r="AF11" s="207"/>
      <c r="AG11" s="412"/>
      <c r="AH11" s="412"/>
      <c r="AI11" s="412"/>
      <c r="AJ11" s="412"/>
      <c r="AK11" s="412"/>
      <c r="AL11" s="408"/>
      <c r="AM11" s="496"/>
      <c r="AN11" s="496"/>
      <c r="AO11" s="496"/>
      <c r="AP11" s="496"/>
      <c r="AQ11" s="79">
        <f t="shared" si="0"/>
        <v>0</v>
      </c>
      <c r="AR11" s="823"/>
    </row>
    <row r="12" spans="1:44" ht="15.75" x14ac:dyDescent="0.25">
      <c r="A12" s="59"/>
      <c r="B12" s="133"/>
      <c r="C12" s="16"/>
      <c r="D12" s="412"/>
      <c r="E12" s="412"/>
      <c r="F12" s="412"/>
      <c r="G12" s="672"/>
      <c r="H12" s="671"/>
      <c r="I12" s="497"/>
      <c r="J12" s="497"/>
      <c r="K12" s="497"/>
      <c r="L12" s="499"/>
      <c r="M12" s="499"/>
      <c r="N12" s="499"/>
      <c r="O12" s="469"/>
      <c r="P12" s="469"/>
      <c r="Q12" s="469"/>
      <c r="R12" s="312"/>
      <c r="S12" s="312"/>
      <c r="T12" s="312"/>
      <c r="U12" s="312"/>
      <c r="V12" s="683"/>
      <c r="W12" s="677"/>
      <c r="X12" s="605"/>
      <c r="Y12" s="605"/>
      <c r="Z12" s="605"/>
      <c r="AA12" s="605"/>
      <c r="AB12" s="265"/>
      <c r="AC12" s="266"/>
      <c r="AD12" s="266"/>
      <c r="AE12" s="266"/>
      <c r="AF12" s="266"/>
      <c r="AG12" s="497"/>
      <c r="AH12" s="497"/>
      <c r="AI12" s="497"/>
      <c r="AJ12" s="497"/>
      <c r="AK12" s="497"/>
      <c r="AL12" s="1423"/>
      <c r="AM12" s="1424"/>
      <c r="AN12" s="1424"/>
      <c r="AO12" s="1424"/>
      <c r="AP12" s="1424"/>
      <c r="AQ12" s="79">
        <f t="shared" si="0"/>
        <v>0</v>
      </c>
      <c r="AR12" s="822"/>
    </row>
    <row r="13" spans="1:44" ht="15.75" x14ac:dyDescent="0.25">
      <c r="A13" s="59"/>
      <c r="B13" s="133"/>
      <c r="C13" s="16"/>
      <c r="D13" s="412"/>
      <c r="E13" s="412"/>
      <c r="F13" s="412"/>
      <c r="G13" s="672"/>
      <c r="H13" s="671"/>
      <c r="I13" s="497"/>
      <c r="J13" s="497"/>
      <c r="K13" s="497"/>
      <c r="L13" s="499"/>
      <c r="M13" s="499"/>
      <c r="N13" s="499"/>
      <c r="O13" s="469"/>
      <c r="P13" s="469"/>
      <c r="Q13" s="469"/>
      <c r="R13" s="312"/>
      <c r="S13" s="312"/>
      <c r="T13" s="312"/>
      <c r="U13" s="312"/>
      <c r="V13" s="683"/>
      <c r="W13" s="678"/>
      <c r="X13" s="313"/>
      <c r="Y13" s="313"/>
      <c r="Z13" s="313"/>
      <c r="AA13" s="313"/>
      <c r="AB13" s="203"/>
      <c r="AC13" s="267"/>
      <c r="AD13" s="267"/>
      <c r="AE13" s="267"/>
      <c r="AF13" s="268"/>
      <c r="AG13" s="497"/>
      <c r="AH13" s="497"/>
      <c r="AI13" s="497"/>
      <c r="AJ13" s="497"/>
      <c r="AK13" s="497"/>
      <c r="AL13" s="1425"/>
      <c r="AM13" s="1426"/>
      <c r="AN13" s="1426"/>
      <c r="AO13" s="1426"/>
      <c r="AP13" s="1426"/>
      <c r="AQ13" s="79">
        <f t="shared" si="0"/>
        <v>0</v>
      </c>
      <c r="AR13" s="822"/>
    </row>
    <row r="14" spans="1:44" ht="15.75" x14ac:dyDescent="0.25">
      <c r="A14" s="59"/>
      <c r="B14" s="133"/>
      <c r="C14" s="16"/>
      <c r="D14" s="412"/>
      <c r="E14" s="412"/>
      <c r="F14" s="412"/>
      <c r="G14" s="672"/>
      <c r="H14" s="671"/>
      <c r="I14" s="497"/>
      <c r="J14" s="497"/>
      <c r="K14" s="497"/>
      <c r="L14" s="499"/>
      <c r="M14" s="499"/>
      <c r="N14" s="499"/>
      <c r="O14" s="469"/>
      <c r="P14" s="469"/>
      <c r="Q14" s="469"/>
      <c r="R14" s="312"/>
      <c r="S14" s="312"/>
      <c r="T14" s="312"/>
      <c r="U14" s="312"/>
      <c r="V14" s="683"/>
      <c r="W14" s="678"/>
      <c r="X14" s="313"/>
      <c r="Y14" s="313"/>
      <c r="Z14" s="313"/>
      <c r="AA14" s="313"/>
      <c r="AB14" s="206"/>
      <c r="AC14" s="206"/>
      <c r="AD14" s="206"/>
      <c r="AE14" s="206"/>
      <c r="AF14" s="206"/>
      <c r="AG14" s="497"/>
      <c r="AH14" s="497"/>
      <c r="AI14" s="497"/>
      <c r="AJ14" s="497"/>
      <c r="AK14" s="497"/>
      <c r="AL14" s="1425"/>
      <c r="AM14" s="1426"/>
      <c r="AN14" s="1426"/>
      <c r="AO14" s="1426"/>
      <c r="AP14" s="1426"/>
      <c r="AQ14" s="79">
        <f t="shared" si="0"/>
        <v>0</v>
      </c>
      <c r="AR14" s="823"/>
    </row>
    <row r="15" spans="1:44" ht="15.75" x14ac:dyDescent="0.25">
      <c r="A15" s="16"/>
      <c r="B15" s="133"/>
      <c r="C15" s="16"/>
      <c r="D15" s="412"/>
      <c r="E15" s="412"/>
      <c r="F15" s="412"/>
      <c r="G15" s="672"/>
      <c r="H15" s="495"/>
      <c r="I15" s="412"/>
      <c r="J15" s="412"/>
      <c r="K15" s="412"/>
      <c r="L15" s="498"/>
      <c r="M15" s="498"/>
      <c r="N15" s="498"/>
      <c r="O15" s="415"/>
      <c r="P15" s="415"/>
      <c r="Q15" s="415"/>
      <c r="R15" s="121"/>
      <c r="S15" s="121"/>
      <c r="T15" s="121"/>
      <c r="U15" s="121"/>
      <c r="V15" s="682"/>
      <c r="W15" s="679"/>
      <c r="X15" s="121"/>
      <c r="Y15" s="121"/>
      <c r="Z15" s="121"/>
      <c r="AA15" s="121"/>
      <c r="AB15" s="110"/>
      <c r="AC15" s="110"/>
      <c r="AD15" s="110"/>
      <c r="AE15" s="110"/>
      <c r="AF15" s="110"/>
      <c r="AG15" s="412"/>
      <c r="AH15" s="412"/>
      <c r="AI15" s="412"/>
      <c r="AJ15" s="412"/>
      <c r="AK15" s="412"/>
      <c r="AL15" s="407"/>
      <c r="AM15" s="1125"/>
      <c r="AN15" s="1125"/>
      <c r="AO15" s="1125"/>
      <c r="AP15" s="1125"/>
      <c r="AQ15" s="79">
        <f t="shared" si="0"/>
        <v>0</v>
      </c>
      <c r="AR15" s="823"/>
    </row>
    <row r="16" spans="1:44" ht="15.75" x14ac:dyDescent="0.2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"/>
      <c r="AR16" s="39"/>
    </row>
    <row r="17" spans="1:44" ht="15.75" x14ac:dyDescent="0.25">
      <c r="A17" s="47" t="s">
        <v>271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"/>
      <c r="AR17" s="39"/>
    </row>
    <row r="18" spans="1:44" ht="15" x14ac:dyDescent="0.2">
      <c r="A18" s="47" t="s">
        <v>314</v>
      </c>
    </row>
  </sheetData>
  <sortState xmlns:xlrd2="http://schemas.microsoft.com/office/spreadsheetml/2017/richdata2" ref="A6:AQ15">
    <sortCondition descending="1" ref="AQ6:AQ15"/>
  </sortState>
  <mergeCells count="10">
    <mergeCell ref="AL3:AP3"/>
    <mergeCell ref="D3:G3"/>
    <mergeCell ref="Q1:AH1"/>
    <mergeCell ref="AG3:AK3"/>
    <mergeCell ref="L3:N3"/>
    <mergeCell ref="O3:Q3"/>
    <mergeCell ref="R3:V3"/>
    <mergeCell ref="AB3:AE3"/>
    <mergeCell ref="H3:K3"/>
    <mergeCell ref="W3:AA3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A16"/>
  <sheetViews>
    <sheetView zoomScale="80" zoomScaleNormal="80" workbookViewId="0">
      <selection activeCell="S19" sqref="S19"/>
    </sheetView>
  </sheetViews>
  <sheetFormatPr defaultRowHeight="12.75" x14ac:dyDescent="0.2"/>
  <cols>
    <col min="1" max="1" width="35.140625" bestFit="1" customWidth="1"/>
    <col min="2" max="2" width="15.7109375" bestFit="1" customWidth="1"/>
    <col min="3" max="3" width="2" customWidth="1"/>
    <col min="4" max="6" width="6.5703125" customWidth="1"/>
    <col min="7" max="13" width="5.85546875" customWidth="1"/>
    <col min="14" max="15" width="7" customWidth="1"/>
    <col min="16" max="25" width="7.42578125" customWidth="1"/>
    <col min="26" max="26" width="7" customWidth="1"/>
  </cols>
  <sheetData>
    <row r="1" spans="1:27" ht="25.5" x14ac:dyDescent="0.45">
      <c r="A1" s="349" t="s">
        <v>625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R1" s="1637"/>
      <c r="S1" s="1637"/>
      <c r="T1" s="1637"/>
      <c r="U1" s="1637"/>
      <c r="V1" s="1637"/>
      <c r="W1" s="1637"/>
      <c r="X1" s="1637"/>
      <c r="Y1" s="1637"/>
    </row>
    <row r="2" spans="1:27" ht="18" x14ac:dyDescent="0.25">
      <c r="A2" s="140" t="s">
        <v>186</v>
      </c>
      <c r="B2" s="140"/>
      <c r="C2" s="140"/>
      <c r="D2" s="1"/>
      <c r="E2" s="1"/>
      <c r="F2" s="1"/>
      <c r="G2" s="1"/>
      <c r="H2" s="1"/>
      <c r="I2" s="1"/>
      <c r="J2" s="1"/>
      <c r="K2" s="1"/>
      <c r="L2" s="1"/>
      <c r="M2" s="1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7" ht="18.75" x14ac:dyDescent="0.3">
      <c r="A3" s="1"/>
      <c r="B3" s="1"/>
      <c r="C3" s="1"/>
      <c r="D3" s="1732" t="s">
        <v>259</v>
      </c>
      <c r="E3" s="1733"/>
      <c r="F3" s="1733"/>
      <c r="G3" s="1781"/>
      <c r="H3" s="1059"/>
      <c r="I3" s="1733" t="s">
        <v>259</v>
      </c>
      <c r="J3" s="1733"/>
      <c r="K3" s="1733"/>
      <c r="L3" s="1734"/>
      <c r="M3" s="1060"/>
      <c r="N3" s="1782" t="s">
        <v>1</v>
      </c>
      <c r="O3" s="1782"/>
      <c r="P3" s="1782"/>
      <c r="Q3" s="898"/>
      <c r="R3" s="1746" t="s">
        <v>224</v>
      </c>
      <c r="S3" s="1747"/>
      <c r="T3" s="1747"/>
      <c r="U3" s="1748"/>
      <c r="V3" s="1629" t="s">
        <v>257</v>
      </c>
      <c r="W3" s="1627"/>
      <c r="X3" s="1627"/>
      <c r="Y3" s="1628"/>
    </row>
    <row r="4" spans="1:27" ht="123.75" x14ac:dyDescent="0.25">
      <c r="A4" s="3" t="s">
        <v>182</v>
      </c>
      <c r="B4" s="3" t="s">
        <v>19</v>
      </c>
      <c r="C4" s="3"/>
      <c r="D4" s="332" t="s">
        <v>55</v>
      </c>
      <c r="E4" s="332" t="s">
        <v>56</v>
      </c>
      <c r="F4" s="332" t="s">
        <v>197</v>
      </c>
      <c r="G4" s="1063" t="s">
        <v>194</v>
      </c>
      <c r="H4" s="1068" t="s">
        <v>304</v>
      </c>
      <c r="I4" s="636" t="s">
        <v>55</v>
      </c>
      <c r="J4" s="636" t="s">
        <v>56</v>
      </c>
      <c r="K4" s="636" t="s">
        <v>197</v>
      </c>
      <c r="L4" s="636" t="s">
        <v>194</v>
      </c>
      <c r="M4" s="1075" t="s">
        <v>304</v>
      </c>
      <c r="N4" s="468" t="s">
        <v>55</v>
      </c>
      <c r="O4" s="468" t="s">
        <v>161</v>
      </c>
      <c r="P4" s="468" t="s">
        <v>56</v>
      </c>
      <c r="Q4" s="468" t="s">
        <v>527</v>
      </c>
      <c r="R4" s="1088" t="s">
        <v>55</v>
      </c>
      <c r="S4" s="1089" t="s">
        <v>56</v>
      </c>
      <c r="T4" s="1089" t="s">
        <v>39</v>
      </c>
      <c r="U4" s="1089" t="s">
        <v>194</v>
      </c>
      <c r="V4" s="332" t="s">
        <v>55</v>
      </c>
      <c r="W4" s="332" t="s">
        <v>56</v>
      </c>
      <c r="X4" s="332" t="s">
        <v>55</v>
      </c>
      <c r="Y4" s="332" t="s">
        <v>56</v>
      </c>
      <c r="Z4" s="11" t="s">
        <v>20</v>
      </c>
      <c r="AA4" s="997" t="s">
        <v>424</v>
      </c>
    </row>
    <row r="5" spans="1:27" ht="15.75" x14ac:dyDescent="0.25">
      <c r="A5" s="3"/>
      <c r="B5" s="3" t="s">
        <v>21</v>
      </c>
      <c r="C5" s="3"/>
      <c r="D5" s="452"/>
      <c r="E5" s="452"/>
      <c r="F5" s="452"/>
      <c r="G5" s="465"/>
      <c r="H5" s="1069"/>
      <c r="I5" s="598"/>
      <c r="J5" s="452"/>
      <c r="K5" s="452"/>
      <c r="L5" s="452"/>
      <c r="M5" s="1069"/>
      <c r="N5" s="457"/>
      <c r="O5" s="457"/>
      <c r="P5" s="457"/>
      <c r="Q5" s="975"/>
      <c r="R5" s="1090"/>
      <c r="S5" s="1090"/>
      <c r="T5" s="1090"/>
      <c r="U5" s="1090"/>
      <c r="V5" s="465"/>
      <c r="W5" s="465"/>
      <c r="X5" s="465"/>
      <c r="Y5" s="465"/>
      <c r="Z5" s="79"/>
      <c r="AA5" s="1289"/>
    </row>
    <row r="6" spans="1:27" ht="15.75" x14ac:dyDescent="0.25">
      <c r="A6" s="16"/>
      <c r="B6" s="16"/>
      <c r="C6" s="16"/>
      <c r="D6" s="412"/>
      <c r="E6" s="412"/>
      <c r="F6" s="412"/>
      <c r="G6" s="466"/>
      <c r="H6" s="1070"/>
      <c r="I6" s="495"/>
      <c r="J6" s="412"/>
      <c r="K6" s="412"/>
      <c r="L6" s="412"/>
      <c r="M6" s="1070"/>
      <c r="N6" s="415"/>
      <c r="O6" s="415"/>
      <c r="P6" s="415"/>
      <c r="Q6" s="976"/>
      <c r="R6" s="1091"/>
      <c r="S6" s="1091"/>
      <c r="T6" s="1091"/>
      <c r="U6" s="1091"/>
      <c r="V6" s="466"/>
      <c r="W6" s="466"/>
      <c r="X6" s="466"/>
      <c r="Y6" s="466"/>
      <c r="Z6" s="79">
        <f>SUM(D6:Y6)</f>
        <v>0</v>
      </c>
      <c r="AA6" s="823"/>
    </row>
    <row r="7" spans="1:27" ht="18" x14ac:dyDescent="0.35">
      <c r="A7" s="16" t="s">
        <v>365</v>
      </c>
      <c r="B7" s="16">
        <v>7283</v>
      </c>
      <c r="C7" s="32"/>
      <c r="D7" s="461"/>
      <c r="E7" s="462"/>
      <c r="F7" s="462"/>
      <c r="G7" s="1064"/>
      <c r="H7" s="1070">
        <f>SUM(D7:G7)</f>
        <v>0</v>
      </c>
      <c r="I7" s="670"/>
      <c r="J7" s="461"/>
      <c r="K7" s="462"/>
      <c r="L7" s="462"/>
      <c r="M7" s="1073">
        <f>SUM(I7:L7)</f>
        <v>0</v>
      </c>
      <c r="N7" s="415"/>
      <c r="O7" s="415"/>
      <c r="P7" s="415"/>
      <c r="Q7" s="976"/>
      <c r="R7" s="1091"/>
      <c r="S7" s="1091"/>
      <c r="T7" s="1091"/>
      <c r="U7" s="1091"/>
      <c r="V7" s="466"/>
      <c r="W7" s="466"/>
      <c r="X7" s="466"/>
      <c r="Y7" s="466"/>
      <c r="Z7" s="79">
        <f>SUM(D7:Y7)</f>
        <v>0</v>
      </c>
      <c r="AA7" s="1011"/>
    </row>
    <row r="8" spans="1:27" ht="15.75" x14ac:dyDescent="0.25">
      <c r="A8" s="16" t="s">
        <v>543</v>
      </c>
      <c r="B8" s="16">
        <v>7552</v>
      </c>
      <c r="C8" s="32"/>
      <c r="D8" s="461"/>
      <c r="E8" s="461"/>
      <c r="F8" s="461"/>
      <c r="G8" s="1065"/>
      <c r="H8" s="1070">
        <f>SUM(D8:G8)</f>
        <v>0</v>
      </c>
      <c r="I8" s="670"/>
      <c r="J8" s="461"/>
      <c r="K8" s="461"/>
      <c r="L8" s="461"/>
      <c r="M8" s="1073">
        <f>SUM(I8:L8)</f>
        <v>0</v>
      </c>
      <c r="N8" s="415"/>
      <c r="O8" s="415"/>
      <c r="P8" s="415"/>
      <c r="Q8" s="976"/>
      <c r="R8" s="1091"/>
      <c r="S8" s="1091"/>
      <c r="T8" s="1091"/>
      <c r="U8" s="1091"/>
      <c r="V8" s="466"/>
      <c r="W8" s="466"/>
      <c r="X8" s="466"/>
      <c r="Y8" s="466"/>
      <c r="Z8" s="79">
        <f>SUM(D8:Y8)</f>
        <v>0</v>
      </c>
      <c r="AA8" s="1004"/>
    </row>
    <row r="9" spans="1:27" ht="15.75" x14ac:dyDescent="0.25">
      <c r="A9" s="16"/>
      <c r="B9" s="16"/>
      <c r="C9" s="32"/>
      <c r="D9" s="462"/>
      <c r="E9" s="462"/>
      <c r="F9" s="462"/>
      <c r="G9" s="1064"/>
      <c r="H9" s="1071"/>
      <c r="I9" s="684"/>
      <c r="J9" s="462"/>
      <c r="K9" s="462"/>
      <c r="L9" s="462"/>
      <c r="M9" s="1072"/>
      <c r="N9" s="415"/>
      <c r="O9" s="415"/>
      <c r="P9" s="415"/>
      <c r="Q9" s="976"/>
      <c r="R9" s="1091"/>
      <c r="S9" s="1091"/>
      <c r="T9" s="1091"/>
      <c r="U9" s="1091"/>
      <c r="V9" s="466"/>
      <c r="W9" s="466"/>
      <c r="X9" s="466"/>
      <c r="Y9" s="466"/>
      <c r="Z9" s="79">
        <f>SUM(D9:Y9)</f>
        <v>0</v>
      </c>
      <c r="AA9" s="823"/>
    </row>
    <row r="10" spans="1:27" ht="15.75" x14ac:dyDescent="0.25">
      <c r="A10" s="16"/>
      <c r="B10" s="32"/>
      <c r="C10" s="32"/>
      <c r="D10" s="462"/>
      <c r="E10" s="462"/>
      <c r="F10" s="462"/>
      <c r="G10" s="1064"/>
      <c r="H10" s="1071"/>
      <c r="I10" s="684"/>
      <c r="J10" s="462"/>
      <c r="K10" s="462"/>
      <c r="L10" s="462"/>
      <c r="M10" s="1072"/>
      <c r="N10" s="415"/>
      <c r="O10" s="415"/>
      <c r="P10" s="415"/>
      <c r="Q10" s="976"/>
      <c r="R10" s="1091"/>
      <c r="S10" s="1091"/>
      <c r="T10" s="1091"/>
      <c r="U10" s="1091"/>
      <c r="V10" s="466"/>
      <c r="W10" s="466"/>
      <c r="X10" s="466"/>
      <c r="Y10" s="466"/>
      <c r="Z10" s="79"/>
      <c r="AA10" s="823"/>
    </row>
    <row r="11" spans="1:27" ht="15.75" x14ac:dyDescent="0.25">
      <c r="A11" s="16"/>
      <c r="B11" s="32"/>
      <c r="C11" s="32"/>
      <c r="D11" s="462"/>
      <c r="E11" s="462"/>
      <c r="F11" s="462"/>
      <c r="G11" s="1064"/>
      <c r="H11" s="1071"/>
      <c r="I11" s="684"/>
      <c r="J11" s="462"/>
      <c r="K11" s="462"/>
      <c r="L11" s="462"/>
      <c r="M11" s="1072"/>
      <c r="N11" s="415"/>
      <c r="O11" s="415"/>
      <c r="P11" s="415"/>
      <c r="Q11" s="976"/>
      <c r="R11" s="1091"/>
      <c r="S11" s="1091"/>
      <c r="T11" s="1091"/>
      <c r="U11" s="1091"/>
      <c r="V11" s="466"/>
      <c r="W11" s="466"/>
      <c r="X11" s="466"/>
      <c r="Y11" s="466"/>
      <c r="Z11" s="79"/>
      <c r="AA11" s="823"/>
    </row>
    <row r="12" spans="1:27" ht="15.75" x14ac:dyDescent="0.25">
      <c r="A12" s="59"/>
      <c r="B12" s="73"/>
      <c r="C12" s="73"/>
      <c r="D12" s="463"/>
      <c r="E12" s="463"/>
      <c r="F12" s="463"/>
      <c r="G12" s="1066"/>
      <c r="H12" s="1071"/>
      <c r="I12" s="685"/>
      <c r="J12" s="463"/>
      <c r="K12" s="463"/>
      <c r="L12" s="463"/>
      <c r="M12" s="1074"/>
      <c r="N12" s="469"/>
      <c r="O12" s="469"/>
      <c r="P12" s="469"/>
      <c r="Q12" s="977"/>
      <c r="R12" s="1092"/>
      <c r="S12" s="1092"/>
      <c r="T12" s="1092"/>
      <c r="U12" s="1092"/>
      <c r="V12" s="467"/>
      <c r="W12" s="467"/>
      <c r="X12" s="467"/>
      <c r="Y12" s="467"/>
      <c r="Z12" s="79"/>
      <c r="AA12" s="823"/>
    </row>
    <row r="13" spans="1:27" ht="15.75" x14ac:dyDescent="0.25">
      <c r="A13" s="16"/>
      <c r="B13" s="16"/>
      <c r="C13" s="16"/>
      <c r="D13" s="464"/>
      <c r="E13" s="464"/>
      <c r="F13" s="464"/>
      <c r="G13" s="1067"/>
      <c r="H13" s="1071"/>
      <c r="I13" s="686"/>
      <c r="J13" s="464"/>
      <c r="K13" s="464"/>
      <c r="L13" s="464"/>
      <c r="M13" s="1071"/>
      <c r="N13" s="415"/>
      <c r="O13" s="415"/>
      <c r="P13" s="415"/>
      <c r="Q13" s="415"/>
      <c r="R13" s="203"/>
      <c r="S13" s="267"/>
      <c r="T13" s="267"/>
      <c r="U13" s="267"/>
      <c r="V13" s="412"/>
      <c r="W13" s="412"/>
      <c r="X13" s="412"/>
      <c r="Y13" s="412"/>
      <c r="Z13" s="79"/>
      <c r="AA13" s="823"/>
    </row>
    <row r="14" spans="1:27" ht="15.75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"/>
      <c r="AA14" s="39"/>
    </row>
    <row r="15" spans="1:27" ht="22.5" customHeight="1" thickBot="1" x14ac:dyDescent="0.3">
      <c r="A15" s="47" t="s">
        <v>314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"/>
      <c r="AA15" s="39"/>
    </row>
    <row r="16" spans="1:27" ht="13.5" thickTop="1" x14ac:dyDescent="0.2">
      <c r="F16" s="687"/>
    </row>
  </sheetData>
  <sortState xmlns:xlrd2="http://schemas.microsoft.com/office/spreadsheetml/2017/richdata2" ref="A5:AD8">
    <sortCondition descending="1" ref="Z5:Z8"/>
  </sortState>
  <mergeCells count="6">
    <mergeCell ref="D3:G3"/>
    <mergeCell ref="R3:U3"/>
    <mergeCell ref="R1:Y1"/>
    <mergeCell ref="N3:P3"/>
    <mergeCell ref="V3:Y3"/>
    <mergeCell ref="I3:L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T13"/>
  <sheetViews>
    <sheetView zoomScale="80" zoomScaleNormal="80" workbookViewId="0">
      <selection activeCell="M32" sqref="M32"/>
    </sheetView>
  </sheetViews>
  <sheetFormatPr defaultRowHeight="12.75" x14ac:dyDescent="0.2"/>
  <cols>
    <col min="1" max="1" width="27.7109375" customWidth="1"/>
    <col min="2" max="2" width="18.7109375" customWidth="1"/>
    <col min="3" max="3" width="27.140625" customWidth="1"/>
    <col min="4" max="4" width="15.28515625" customWidth="1"/>
    <col min="5" max="12" width="4.7109375" customWidth="1"/>
  </cols>
  <sheetData>
    <row r="1" spans="1:20" ht="25.5" x14ac:dyDescent="0.45">
      <c r="A1" s="349" t="s">
        <v>625</v>
      </c>
      <c r="B1" s="137"/>
      <c r="C1" s="137"/>
      <c r="D1" s="137"/>
      <c r="E1" s="137"/>
      <c r="F1" s="137"/>
      <c r="G1" s="137"/>
      <c r="H1" s="137"/>
      <c r="I1" s="137"/>
      <c r="J1" s="137"/>
      <c r="N1" s="1637"/>
      <c r="O1" s="1637"/>
      <c r="P1" s="1637"/>
      <c r="Q1" s="1637"/>
      <c r="R1" s="1637"/>
      <c r="S1" s="1637"/>
      <c r="T1" s="1637"/>
    </row>
    <row r="2" spans="1:20" ht="18" x14ac:dyDescent="0.25">
      <c r="A2" s="1588"/>
      <c r="B2" s="1588"/>
      <c r="C2" s="1588"/>
      <c r="D2" s="1588"/>
      <c r="E2" s="1"/>
      <c r="F2" s="1"/>
      <c r="G2" s="2"/>
      <c r="H2" s="2"/>
      <c r="I2" s="2"/>
    </row>
    <row r="3" spans="1:20" ht="20.25" x14ac:dyDescent="0.3">
      <c r="A3" s="352" t="s">
        <v>170</v>
      </c>
      <c r="B3" s="1"/>
      <c r="C3" s="1"/>
      <c r="D3" s="1"/>
      <c r="E3" s="500" t="s">
        <v>259</v>
      </c>
      <c r="F3" s="507"/>
      <c r="G3" s="506" t="s">
        <v>1</v>
      </c>
      <c r="H3" s="162" t="s">
        <v>227</v>
      </c>
      <c r="I3" s="508"/>
      <c r="J3" s="504" t="s">
        <v>259</v>
      </c>
      <c r="K3" s="162" t="s">
        <v>227</v>
      </c>
      <c r="L3" s="28"/>
    </row>
    <row r="4" spans="1:20" ht="57" customHeight="1" x14ac:dyDescent="0.25">
      <c r="A4" s="3" t="s">
        <v>16</v>
      </c>
      <c r="B4" s="3" t="s">
        <v>17</v>
      </c>
      <c r="C4" s="3" t="s">
        <v>18</v>
      </c>
      <c r="D4" s="3"/>
      <c r="E4" s="501" t="s">
        <v>123</v>
      </c>
      <c r="F4" s="501" t="s">
        <v>123</v>
      </c>
      <c r="G4" s="468" t="s">
        <v>123</v>
      </c>
      <c r="H4" s="124" t="s">
        <v>123</v>
      </c>
      <c r="I4" s="608" t="s">
        <v>123</v>
      </c>
      <c r="J4" s="501" t="s">
        <v>123</v>
      </c>
      <c r="K4" s="128" t="s">
        <v>123</v>
      </c>
      <c r="L4" s="11" t="s">
        <v>20</v>
      </c>
    </row>
    <row r="5" spans="1:20" ht="15.75" x14ac:dyDescent="0.25">
      <c r="A5" s="3"/>
      <c r="B5" s="3"/>
      <c r="C5" s="3"/>
      <c r="D5" s="3"/>
      <c r="E5" s="502"/>
      <c r="F5" s="502"/>
      <c r="G5" s="457"/>
      <c r="H5" s="125"/>
      <c r="I5" s="606"/>
      <c r="J5" s="502"/>
      <c r="K5" s="126"/>
      <c r="L5" s="79"/>
    </row>
    <row r="6" spans="1:20" ht="21" customHeight="1" x14ac:dyDescent="0.25">
      <c r="A6" s="44"/>
      <c r="B6" s="44"/>
      <c r="C6" s="44"/>
      <c r="D6" s="16"/>
      <c r="E6" s="503"/>
      <c r="F6" s="503"/>
      <c r="G6" s="415"/>
      <c r="H6" s="121"/>
      <c r="I6" s="607"/>
      <c r="J6" s="503"/>
      <c r="K6" s="127"/>
      <c r="L6" s="79">
        <f>SUM(E6:K6)</f>
        <v>0</v>
      </c>
    </row>
    <row r="7" spans="1:20" ht="21" customHeight="1" x14ac:dyDescent="0.25">
      <c r="A7" s="44"/>
      <c r="B7" s="166"/>
      <c r="C7" s="43"/>
      <c r="D7" s="32"/>
      <c r="E7" s="503"/>
      <c r="F7" s="503"/>
      <c r="G7" s="415"/>
      <c r="H7" s="121"/>
      <c r="I7" s="607"/>
      <c r="J7" s="503"/>
      <c r="K7" s="127"/>
      <c r="L7" s="79">
        <f>SUM(G7:K7)</f>
        <v>0</v>
      </c>
      <c r="M7" s="223"/>
    </row>
    <row r="8" spans="1:20" ht="21" customHeight="1" x14ac:dyDescent="0.3">
      <c r="A8" s="51"/>
      <c r="B8" s="194"/>
      <c r="C8" s="56"/>
      <c r="D8" s="32"/>
      <c r="E8" s="503"/>
      <c r="F8" s="503"/>
      <c r="G8" s="415"/>
      <c r="H8" s="121"/>
      <c r="I8" s="607"/>
      <c r="J8" s="503"/>
      <c r="K8" s="127"/>
      <c r="L8" s="79">
        <f>SUM(G8:K8)</f>
        <v>0</v>
      </c>
      <c r="M8" s="223"/>
    </row>
    <row r="9" spans="1:20" ht="21" customHeight="1" x14ac:dyDescent="0.3">
      <c r="A9" s="51"/>
      <c r="B9" s="208"/>
      <c r="C9" s="91"/>
      <c r="D9" s="32"/>
      <c r="E9" s="503"/>
      <c r="F9" s="503"/>
      <c r="G9" s="415"/>
      <c r="H9" s="121"/>
      <c r="I9" s="607"/>
      <c r="J9" s="503"/>
      <c r="K9" s="127"/>
      <c r="L9" s="79">
        <f>SUM(E9:K9)</f>
        <v>0</v>
      </c>
      <c r="M9" s="50"/>
    </row>
    <row r="10" spans="1:20" ht="21" customHeight="1" x14ac:dyDescent="0.3">
      <c r="A10" s="51"/>
      <c r="B10" s="208"/>
      <c r="C10" s="91"/>
      <c r="D10" s="32"/>
      <c r="E10" s="503"/>
      <c r="F10" s="503"/>
      <c r="G10" s="415"/>
      <c r="H10" s="121"/>
      <c r="I10" s="607"/>
      <c r="J10" s="503"/>
      <c r="K10" s="127"/>
      <c r="L10" s="79">
        <f>SUM(E10:K10)</f>
        <v>0</v>
      </c>
      <c r="M10" s="39"/>
    </row>
    <row r="11" spans="1:20" ht="21" customHeight="1" x14ac:dyDescent="0.25">
      <c r="A11" s="44"/>
      <c r="B11" s="166"/>
      <c r="C11" s="43"/>
      <c r="D11" s="32"/>
      <c r="E11" s="503"/>
      <c r="F11" s="503"/>
      <c r="G11" s="415"/>
      <c r="H11" s="121"/>
      <c r="I11" s="607"/>
      <c r="J11" s="505"/>
      <c r="K11" s="129"/>
      <c r="L11" s="79">
        <f>SUM(E11:K11)</f>
        <v>0</v>
      </c>
      <c r="M11" s="39"/>
    </row>
    <row r="13" spans="1:20" ht="15" x14ac:dyDescent="0.2">
      <c r="A13" s="47" t="s">
        <v>314</v>
      </c>
    </row>
  </sheetData>
  <sortState xmlns:xlrd2="http://schemas.microsoft.com/office/spreadsheetml/2017/richdata2" ref="A6:L11">
    <sortCondition descending="1" ref="L6:L11"/>
  </sortState>
  <mergeCells count="2">
    <mergeCell ref="A2:D2"/>
    <mergeCell ref="N1:T1"/>
  </mergeCells>
  <phoneticPr fontId="5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94989-4220-4CA1-9554-283ABBECB03B}">
  <dimension ref="A1:T53"/>
  <sheetViews>
    <sheetView tabSelected="1" workbookViewId="0">
      <selection activeCell="A10" sqref="A10"/>
    </sheetView>
  </sheetViews>
  <sheetFormatPr defaultRowHeight="12.75" x14ac:dyDescent="0.2"/>
  <cols>
    <col min="1" max="1" width="27.140625" customWidth="1"/>
    <col min="2" max="2" width="24.42578125" customWidth="1"/>
    <col min="3" max="3" width="3.5703125" customWidth="1"/>
    <col min="4" max="4" width="14" customWidth="1"/>
    <col min="5" max="7" width="6.28515625" customWidth="1"/>
    <col min="8" max="8" width="6.5703125" customWidth="1"/>
    <col min="9" max="10" width="6" customWidth="1"/>
    <col min="11" max="11" width="5.7109375" customWidth="1"/>
    <col min="12" max="14" width="5.5703125" customWidth="1"/>
    <col min="15" max="16" width="6" customWidth="1"/>
  </cols>
  <sheetData>
    <row r="1" spans="1:20" ht="18" x14ac:dyDescent="0.25">
      <c r="A1" s="140" t="s">
        <v>624</v>
      </c>
      <c r="B1" s="140"/>
      <c r="C1" s="140"/>
    </row>
    <row r="3" spans="1:20" ht="41.25" customHeight="1" x14ac:dyDescent="0.2">
      <c r="B3" s="1508" t="s">
        <v>777</v>
      </c>
      <c r="C3" s="1509"/>
      <c r="D3" s="1509"/>
      <c r="E3" s="1509"/>
      <c r="F3" s="1509"/>
      <c r="G3" s="1509"/>
      <c r="H3" s="1509"/>
      <c r="I3" s="1509"/>
      <c r="J3" s="1509"/>
      <c r="K3" s="1509"/>
      <c r="L3" s="1509"/>
      <c r="M3" s="1509"/>
      <c r="N3" s="1509"/>
      <c r="O3" s="1509"/>
      <c r="P3" s="1509"/>
      <c r="Q3" s="1509"/>
      <c r="R3" s="1509"/>
      <c r="S3" s="1509"/>
    </row>
    <row r="5" spans="1:20" x14ac:dyDescent="0.2">
      <c r="B5" s="88" t="s">
        <v>427</v>
      </c>
      <c r="D5" s="232"/>
    </row>
    <row r="6" spans="1:20" ht="82.5" x14ac:dyDescent="0.2">
      <c r="A6" s="577"/>
      <c r="B6">
        <v>0</v>
      </c>
      <c r="E6" s="637" t="s">
        <v>259</v>
      </c>
      <c r="F6" s="638" t="s">
        <v>558</v>
      </c>
      <c r="G6" s="638" t="s">
        <v>225</v>
      </c>
      <c r="H6" s="638" t="s">
        <v>225</v>
      </c>
      <c r="I6" s="638" t="s">
        <v>259</v>
      </c>
      <c r="J6" s="638" t="s">
        <v>577</v>
      </c>
      <c r="K6" s="638" t="s">
        <v>224</v>
      </c>
      <c r="L6" s="638" t="s">
        <v>225</v>
      </c>
      <c r="M6" s="638" t="s">
        <v>225</v>
      </c>
      <c r="N6" s="637" t="s">
        <v>259</v>
      </c>
      <c r="O6" s="637" t="s">
        <v>259</v>
      </c>
      <c r="P6" s="1427" t="s">
        <v>2</v>
      </c>
      <c r="Q6" s="837" t="s">
        <v>304</v>
      </c>
      <c r="R6" s="838" t="s">
        <v>340</v>
      </c>
      <c r="S6" s="1009" t="s">
        <v>424</v>
      </c>
    </row>
    <row r="7" spans="1:20" ht="15" x14ac:dyDescent="0.3">
      <c r="A7" s="90" t="s">
        <v>630</v>
      </c>
      <c r="B7" s="51" t="s">
        <v>338</v>
      </c>
      <c r="D7" s="285" t="s">
        <v>341</v>
      </c>
      <c r="E7" s="321">
        <f>'YOUTH PERFORMANCE'!O12</f>
        <v>11</v>
      </c>
      <c r="F7" s="322">
        <f>'YOUTH PERFORMANCE'!Y12</f>
        <v>11</v>
      </c>
      <c r="G7" s="322">
        <f>'YOUTH PERFORMANCE'!AQ12</f>
        <v>26</v>
      </c>
      <c r="H7" s="322">
        <f>'YOUTH PERFORMANCE'!AZ12</f>
        <v>23</v>
      </c>
      <c r="I7" s="322"/>
      <c r="J7" s="322"/>
      <c r="K7" s="322">
        <f>'YOUTH PERFORMANCE'!BW12</f>
        <v>9</v>
      </c>
      <c r="L7" s="322">
        <f>'YOUTH PERFORMANCE'!DK12</f>
        <v>17</v>
      </c>
      <c r="M7" s="322">
        <f>'YOUTH PERFORMANCE'!DS12</f>
        <v>21</v>
      </c>
      <c r="N7" s="323">
        <f>'YOUTH PERFORMANCE'!CR12</f>
        <v>18</v>
      </c>
      <c r="O7" s="321">
        <f>'YOUTH PERFORMANCE'!DC12</f>
        <v>18</v>
      </c>
      <c r="P7" s="1428">
        <f>'YOUTH PERFORMANCE'!CG12</f>
        <v>12</v>
      </c>
      <c r="Q7" s="839">
        <f>SUM(E7:O7)</f>
        <v>154</v>
      </c>
      <c r="R7" s="93">
        <f>SUM(Q7)</f>
        <v>154</v>
      </c>
      <c r="S7" s="833">
        <v>3</v>
      </c>
    </row>
    <row r="8" spans="1:20" x14ac:dyDescent="0.2">
      <c r="A8" s="192"/>
      <c r="B8" s="88"/>
      <c r="D8" s="285" t="s">
        <v>50</v>
      </c>
      <c r="E8" s="324"/>
      <c r="F8" s="325"/>
      <c r="G8" s="325">
        <f>'YOUTH GYMKHANA'!AJ11</f>
        <v>7</v>
      </c>
      <c r="H8" s="325">
        <f>'YOUTH GYMKHANA'!AQ11</f>
        <v>7</v>
      </c>
      <c r="I8" s="325"/>
      <c r="J8" s="325"/>
      <c r="K8" s="325"/>
      <c r="L8" s="325">
        <f>'YOUTH GYMKHANA'!BZ11</f>
        <v>28</v>
      </c>
      <c r="M8" s="325">
        <f>'YOUTH GYMKHANA'!CG11</f>
        <v>28</v>
      </c>
      <c r="N8" s="326">
        <f>'YOUTH GYMKHANA'!BK11</f>
        <v>13</v>
      </c>
      <c r="O8" s="321">
        <f>'YOUTH GYMKHANA'!BS11</f>
        <v>13</v>
      </c>
      <c r="P8" s="1429"/>
      <c r="Q8" s="840">
        <f>SUM(E8:O8)</f>
        <v>96</v>
      </c>
      <c r="R8" s="841">
        <f>SUM(Q8)</f>
        <v>96</v>
      </c>
      <c r="S8" s="826"/>
    </row>
    <row r="9" spans="1:20" x14ac:dyDescent="0.2">
      <c r="A9" s="192"/>
      <c r="D9" s="285" t="s">
        <v>194</v>
      </c>
      <c r="E9" s="324"/>
      <c r="F9" s="325"/>
      <c r="G9" s="325"/>
      <c r="H9" s="325"/>
      <c r="I9" s="325"/>
      <c r="J9" s="325"/>
      <c r="K9" s="325"/>
      <c r="L9" s="325"/>
      <c r="M9" s="325"/>
      <c r="N9" s="326"/>
      <c r="O9" s="321"/>
      <c r="P9" s="1429"/>
      <c r="Q9" s="840">
        <f>SUM(E9:O9)</f>
        <v>0</v>
      </c>
      <c r="R9" s="841">
        <f>SUM(Q9)</f>
        <v>0</v>
      </c>
      <c r="S9" s="826"/>
    </row>
    <row r="10" spans="1:20" x14ac:dyDescent="0.2">
      <c r="A10" s="192"/>
      <c r="D10" s="285" t="s">
        <v>360</v>
      </c>
      <c r="E10" s="324"/>
      <c r="F10" s="325"/>
      <c r="G10" s="325"/>
      <c r="H10" s="325"/>
      <c r="I10" s="325"/>
      <c r="J10" s="325"/>
      <c r="K10" s="325"/>
      <c r="L10" s="325"/>
      <c r="M10" s="325"/>
      <c r="N10" s="326"/>
      <c r="O10" s="321"/>
      <c r="P10" s="1429"/>
      <c r="Q10" s="840">
        <f>SUM(E10:O10)</f>
        <v>0</v>
      </c>
      <c r="R10" s="93">
        <f>SUM(Q10)</f>
        <v>0</v>
      </c>
      <c r="S10" s="826"/>
    </row>
    <row r="11" spans="1:20" x14ac:dyDescent="0.2">
      <c r="A11" s="192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336">
        <f>SUM(Q7:Q10)</f>
        <v>250</v>
      </c>
      <c r="R11" s="93">
        <f>SUM(R7:R10)</f>
        <v>250</v>
      </c>
      <c r="S11" s="826"/>
    </row>
    <row r="12" spans="1:20" x14ac:dyDescent="0.2">
      <c r="A12" s="192"/>
      <c r="S12" s="827"/>
    </row>
    <row r="13" spans="1:20" x14ac:dyDescent="0.2">
      <c r="A13" s="192"/>
      <c r="S13" s="827"/>
    </row>
    <row r="14" spans="1:20" x14ac:dyDescent="0.2">
      <c r="A14" s="192"/>
      <c r="S14" s="827"/>
    </row>
    <row r="15" spans="1:20" ht="15" x14ac:dyDescent="0.3">
      <c r="A15" s="90" t="s">
        <v>266</v>
      </c>
      <c r="B15" s="51" t="s">
        <v>561</v>
      </c>
      <c r="D15" s="285" t="s">
        <v>341</v>
      </c>
      <c r="E15" s="321"/>
      <c r="F15" s="322"/>
      <c r="G15" s="322">
        <f>'YOUTH PERFORMANCE'!AQ13</f>
        <v>20</v>
      </c>
      <c r="H15" s="322">
        <f>'YOUTH PERFORMANCE'!AZ13</f>
        <v>23</v>
      </c>
      <c r="I15" s="322"/>
      <c r="J15" s="322">
        <f>'YOUTH PERFORMANCE'!BM13</f>
        <v>38</v>
      </c>
      <c r="K15" s="322"/>
      <c r="L15" s="322">
        <f>'YOUTH PERFORMANCE'!DK13</f>
        <v>29</v>
      </c>
      <c r="M15" s="322">
        <f>'YOUTH PERFORMANCE'!DS13</f>
        <v>27</v>
      </c>
      <c r="N15" s="323"/>
      <c r="O15" s="321"/>
      <c r="P15" s="1428"/>
      <c r="Q15" s="839">
        <f>SUM(E15:O15)</f>
        <v>137</v>
      </c>
      <c r="R15" s="93">
        <f>SUM(Q15)</f>
        <v>137</v>
      </c>
      <c r="S15" s="833" t="s">
        <v>776</v>
      </c>
      <c r="T15" s="88"/>
    </row>
    <row r="16" spans="1:20" x14ac:dyDescent="0.2">
      <c r="A16" s="192"/>
      <c r="B16" s="88"/>
      <c r="D16" s="285" t="s">
        <v>50</v>
      </c>
      <c r="E16" s="324"/>
      <c r="F16" s="325"/>
      <c r="G16" s="325">
        <f>'YOUTH GYMKHANA'!AJ10</f>
        <v>19</v>
      </c>
      <c r="H16" s="325">
        <f>'YOUTH GYMKHANA'!AQ10</f>
        <v>19</v>
      </c>
      <c r="I16" s="325"/>
      <c r="J16" s="325">
        <f>'YOUTH GYMKHANA'!AV10</f>
        <v>4</v>
      </c>
      <c r="K16" s="325"/>
      <c r="L16" s="325">
        <f>'YOUTH GYMKHANA'!BZ10</f>
        <v>24</v>
      </c>
      <c r="M16" s="325">
        <f>'YOUTH GYMKHANA'!CG10</f>
        <v>24</v>
      </c>
      <c r="N16" s="326"/>
      <c r="O16" s="321"/>
      <c r="P16" s="1429"/>
      <c r="Q16" s="840">
        <f>SUM(E16:O16)</f>
        <v>90</v>
      </c>
      <c r="R16" s="841">
        <f>SUM(Q16)</f>
        <v>90</v>
      </c>
      <c r="S16" s="827"/>
    </row>
    <row r="17" spans="1:19" x14ac:dyDescent="0.2">
      <c r="A17" s="192"/>
      <c r="D17" s="285" t="s">
        <v>194</v>
      </c>
      <c r="E17" s="324"/>
      <c r="F17" s="325"/>
      <c r="G17" s="325"/>
      <c r="H17" s="325"/>
      <c r="I17" s="325"/>
      <c r="J17" s="325"/>
      <c r="K17" s="325"/>
      <c r="L17" s="325"/>
      <c r="M17" s="325"/>
      <c r="N17" s="326"/>
      <c r="O17" s="321"/>
      <c r="P17" s="1429"/>
      <c r="Q17" s="840"/>
      <c r="R17" s="28"/>
      <c r="S17" s="827"/>
    </row>
    <row r="18" spans="1:19" x14ac:dyDescent="0.2">
      <c r="A18" s="192"/>
      <c r="D18" s="285" t="s">
        <v>360</v>
      </c>
      <c r="E18" s="324"/>
      <c r="F18" s="325"/>
      <c r="G18" s="325">
        <f>'YOUTH DRIVING'!I9</f>
        <v>6</v>
      </c>
      <c r="H18" s="325">
        <f>'YOUTH DRIVING'!N9</f>
        <v>6</v>
      </c>
      <c r="I18" s="325"/>
      <c r="J18" s="325">
        <v>8</v>
      </c>
      <c r="K18" s="325"/>
      <c r="L18" s="325"/>
      <c r="M18" s="325"/>
      <c r="N18" s="326"/>
      <c r="O18" s="321"/>
      <c r="P18" s="1429"/>
      <c r="Q18" s="840">
        <v>20</v>
      </c>
      <c r="R18" s="28">
        <f>SUM(E18:O18)</f>
        <v>20</v>
      </c>
      <c r="S18" s="827"/>
    </row>
    <row r="19" spans="1:19" x14ac:dyDescent="0.2">
      <c r="A19" s="192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336">
        <f>SUM(Q15:Q18)</f>
        <v>247</v>
      </c>
      <c r="R19" s="93">
        <f>SUM(R15:R18)</f>
        <v>247</v>
      </c>
      <c r="S19" s="827"/>
    </row>
    <row r="20" spans="1:19" x14ac:dyDescent="0.2">
      <c r="A20" s="192"/>
      <c r="S20" s="827"/>
    </row>
    <row r="21" spans="1:19" x14ac:dyDescent="0.2">
      <c r="A21" s="192"/>
      <c r="S21" s="827"/>
    </row>
    <row r="22" spans="1:19" x14ac:dyDescent="0.2">
      <c r="A22" s="192"/>
      <c r="S22" s="827"/>
    </row>
    <row r="23" spans="1:19" x14ac:dyDescent="0.2">
      <c r="A23" s="93" t="s">
        <v>505</v>
      </c>
      <c r="B23" s="134" t="s">
        <v>506</v>
      </c>
      <c r="D23" s="285" t="s">
        <v>341</v>
      </c>
      <c r="E23" s="321">
        <f>'YOUTH PERFORMANCE'!O15</f>
        <v>10</v>
      </c>
      <c r="F23" s="322">
        <f>'YOUTH PERFORMANCE'!Y15</f>
        <v>10</v>
      </c>
      <c r="G23" s="322">
        <f>'YOUTH PERFORMANCE'!AQ15</f>
        <v>18</v>
      </c>
      <c r="H23" s="322">
        <f>'YOUTH PERFORMANCE'!AZ15</f>
        <v>16</v>
      </c>
      <c r="I23" s="322"/>
      <c r="J23" s="322"/>
      <c r="K23" s="322"/>
      <c r="L23" s="322">
        <f>'YOUTH PERFORMANCE'!DK15</f>
        <v>17</v>
      </c>
      <c r="M23" s="322">
        <f>'YOUTH PERFORMANCE'!DS15</f>
        <v>18</v>
      </c>
      <c r="N23" s="321">
        <f>'YOUTH PERFORMANCE'!CR15</f>
        <v>8</v>
      </c>
      <c r="O23" s="321">
        <f>'YOUTH PERFORMANCE'!DC15</f>
        <v>8</v>
      </c>
      <c r="P23" s="1428">
        <f>'YOUTH PERFORMANCE'!CG15</f>
        <v>6</v>
      </c>
      <c r="Q23" s="839">
        <f>SUM(E23:O23)</f>
        <v>105</v>
      </c>
      <c r="R23" s="93">
        <f>SUM(Q23)</f>
        <v>105</v>
      </c>
      <c r="S23" s="833" t="s">
        <v>778</v>
      </c>
    </row>
    <row r="24" spans="1:19" x14ac:dyDescent="0.2">
      <c r="A24" s="192"/>
      <c r="D24" s="285" t="s">
        <v>50</v>
      </c>
      <c r="E24" s="324">
        <f>'YOUTH GYMKHANA'!M8</f>
        <v>6</v>
      </c>
      <c r="F24" s="325">
        <f>'YOUTH GYMKHANA'!U8</f>
        <v>6</v>
      </c>
      <c r="G24" s="325">
        <f>'YOUTH GYMKHANA'!AJ8</f>
        <v>13</v>
      </c>
      <c r="H24" s="325">
        <f>'YOUTH GYMKHANA'!AQ8</f>
        <v>13</v>
      </c>
      <c r="I24" s="325"/>
      <c r="J24" s="325"/>
      <c r="K24" s="325">
        <f>'YOUTH GYMKHANA'!BC8</f>
        <v>7</v>
      </c>
      <c r="L24" s="325">
        <f>'YOUTH GYMKHANA'!BZ8</f>
        <v>13</v>
      </c>
      <c r="M24" s="325">
        <f>'YOUTH GYMKHANA'!CG8</f>
        <v>13</v>
      </c>
      <c r="N24" s="321">
        <f>'YOUTH GYMKHANA'!BK8</f>
        <v>8</v>
      </c>
      <c r="O24" s="321">
        <f>'YOUTH GYMKHANA'!BS8</f>
        <v>8</v>
      </c>
      <c r="P24" s="1429"/>
      <c r="Q24" s="840">
        <f>SUM(E24:O24)</f>
        <v>87</v>
      </c>
      <c r="R24" s="93">
        <f>SUM(Q24)</f>
        <v>87</v>
      </c>
      <c r="S24" s="827"/>
    </row>
    <row r="25" spans="1:19" x14ac:dyDescent="0.2">
      <c r="A25" s="192"/>
      <c r="D25" s="285" t="s">
        <v>194</v>
      </c>
      <c r="E25" s="324"/>
      <c r="F25" s="325"/>
      <c r="G25" s="325"/>
      <c r="H25" s="325"/>
      <c r="I25" s="325"/>
      <c r="J25" s="325"/>
      <c r="K25" s="325"/>
      <c r="L25" s="325"/>
      <c r="M25" s="325"/>
      <c r="N25" s="321"/>
      <c r="O25" s="321"/>
      <c r="P25" s="1429"/>
      <c r="Q25" s="840"/>
      <c r="R25" s="28"/>
      <c r="S25" s="827"/>
    </row>
    <row r="26" spans="1:19" x14ac:dyDescent="0.2">
      <c r="A26" s="192"/>
      <c r="D26" s="285" t="s">
        <v>360</v>
      </c>
      <c r="E26" s="324"/>
      <c r="F26" s="325"/>
      <c r="G26" s="325">
        <f>'YOUTH DRIVING'!I8</f>
        <v>2</v>
      </c>
      <c r="H26" s="325">
        <f>'YOUTH DRIVING'!N8</f>
        <v>2</v>
      </c>
      <c r="I26" s="325"/>
      <c r="J26" s="325"/>
      <c r="K26" s="325">
        <f>'YOUTH DRIVING'!AC8</f>
        <v>8</v>
      </c>
      <c r="L26" s="325"/>
      <c r="M26" s="325"/>
      <c r="N26" s="321"/>
      <c r="O26" s="321"/>
      <c r="P26" s="1429"/>
      <c r="Q26" s="840">
        <f>SUM(E26:O26)</f>
        <v>12</v>
      </c>
      <c r="R26" s="93">
        <f>SUM(Q26)</f>
        <v>12</v>
      </c>
      <c r="S26" s="827"/>
    </row>
    <row r="27" spans="1:19" x14ac:dyDescent="0.2">
      <c r="A27" s="192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336">
        <f>SUM(Q23:Q26)</f>
        <v>204</v>
      </c>
      <c r="R27" s="93">
        <f>SUM(R23:R26)</f>
        <v>204</v>
      </c>
      <c r="S27" s="827"/>
    </row>
    <row r="28" spans="1:19" x14ac:dyDescent="0.2">
      <c r="A28" s="192"/>
      <c r="S28" s="827"/>
    </row>
    <row r="29" spans="1:19" x14ac:dyDescent="0.2">
      <c r="A29" s="192"/>
      <c r="S29" s="827"/>
    </row>
    <row r="30" spans="1:19" x14ac:dyDescent="0.2">
      <c r="A30" s="192"/>
      <c r="S30" s="827"/>
    </row>
    <row r="31" spans="1:19" ht="15" x14ac:dyDescent="0.3">
      <c r="A31" s="90" t="s">
        <v>487</v>
      </c>
      <c r="B31" s="51" t="s">
        <v>468</v>
      </c>
      <c r="D31" s="285" t="s">
        <v>341</v>
      </c>
      <c r="E31" s="321"/>
      <c r="F31" s="322"/>
      <c r="G31" s="322">
        <f>'YOUTH PERFORMANCE'!AQ19</f>
        <v>21</v>
      </c>
      <c r="H31" s="322">
        <f>'YOUTH PERFORMANCE'!AZ19</f>
        <v>22</v>
      </c>
      <c r="I31" s="322"/>
      <c r="J31" s="322"/>
      <c r="K31" s="322"/>
      <c r="L31" s="322">
        <f>'YOUTH PERFORMANCE'!DK19</f>
        <v>26</v>
      </c>
      <c r="M31" s="322">
        <f>'YOUTH PERFORMANCE'!DS19</f>
        <v>25</v>
      </c>
      <c r="N31" s="321"/>
      <c r="O31" s="321"/>
      <c r="P31" s="1428"/>
      <c r="Q31" s="839">
        <f>SUM(E31:O31)</f>
        <v>94</v>
      </c>
      <c r="R31" s="93">
        <f>SUM(Q31)</f>
        <v>94</v>
      </c>
      <c r="S31" s="827">
        <v>4</v>
      </c>
    </row>
    <row r="32" spans="1:19" x14ac:dyDescent="0.2">
      <c r="A32" s="88"/>
      <c r="D32" s="285" t="s">
        <v>50</v>
      </c>
      <c r="E32" s="324"/>
      <c r="F32" s="325"/>
      <c r="G32" s="325">
        <f>'YOUTH GYMKHANA'!AJ13</f>
        <v>2</v>
      </c>
      <c r="H32" s="325">
        <f>'YOUTH GYMKHANA'!AQ13</f>
        <v>2</v>
      </c>
      <c r="I32" s="325"/>
      <c r="J32" s="325"/>
      <c r="K32" s="325"/>
      <c r="L32" s="325">
        <f>'YOUTH GYMKHANA'!BZ13</f>
        <v>8</v>
      </c>
      <c r="M32" s="325">
        <f>'YOUTH GYMKHANA'!CG13</f>
        <v>8</v>
      </c>
      <c r="N32" s="321"/>
      <c r="O32" s="321"/>
      <c r="P32" s="1429"/>
      <c r="Q32" s="840">
        <f>SUM(E32:O32)</f>
        <v>20</v>
      </c>
      <c r="R32" s="93">
        <f>SUM(Q32)</f>
        <v>20</v>
      </c>
      <c r="S32" s="827"/>
    </row>
    <row r="33" spans="1:19" x14ac:dyDescent="0.2">
      <c r="D33" s="285" t="s">
        <v>194</v>
      </c>
      <c r="E33" s="324"/>
      <c r="F33" s="325"/>
      <c r="G33" s="325"/>
      <c r="H33" s="325"/>
      <c r="I33" s="325"/>
      <c r="J33" s="325"/>
      <c r="K33" s="325"/>
      <c r="L33" s="325"/>
      <c r="M33" s="325"/>
      <c r="N33" s="321"/>
      <c r="O33" s="321"/>
      <c r="P33" s="1429"/>
      <c r="Q33" s="840"/>
      <c r="R33" s="28"/>
      <c r="S33" s="827"/>
    </row>
    <row r="34" spans="1:19" x14ac:dyDescent="0.2">
      <c r="D34" s="285" t="s">
        <v>360</v>
      </c>
      <c r="E34" s="324"/>
      <c r="F34" s="325"/>
      <c r="G34" s="325"/>
      <c r="H34" s="325"/>
      <c r="I34" s="325"/>
      <c r="J34" s="325"/>
      <c r="K34" s="325"/>
      <c r="L34" s="325"/>
      <c r="M34" s="325"/>
      <c r="N34" s="321"/>
      <c r="O34" s="321"/>
      <c r="P34" s="1429"/>
      <c r="Q34" s="840"/>
      <c r="R34" s="28"/>
      <c r="S34" s="827"/>
    </row>
    <row r="35" spans="1:19" x14ac:dyDescent="0.2"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336">
        <f>SUM(Q31:Q34)</f>
        <v>114</v>
      </c>
      <c r="R35" s="93">
        <f>SUM(R31:R34)</f>
        <v>114</v>
      </c>
      <c r="S35" s="827"/>
    </row>
    <row r="36" spans="1:19" x14ac:dyDescent="0.2">
      <c r="R36" s="192"/>
      <c r="S36" s="827"/>
    </row>
    <row r="37" spans="1:19" ht="15" x14ac:dyDescent="0.3">
      <c r="A37" s="90"/>
      <c r="B37" s="91"/>
      <c r="C37" s="88"/>
      <c r="D37" s="285" t="s">
        <v>341</v>
      </c>
      <c r="E37" s="321"/>
      <c r="F37" s="322"/>
      <c r="G37" s="322"/>
      <c r="H37" s="322"/>
      <c r="I37" s="322"/>
      <c r="J37" s="322"/>
      <c r="K37" s="322"/>
      <c r="L37" s="322"/>
      <c r="M37" s="322"/>
      <c r="N37" s="323"/>
      <c r="O37" s="321"/>
      <c r="P37" s="323"/>
      <c r="Q37" s="967">
        <f>SUM(E37:O37)</f>
        <v>0</v>
      </c>
      <c r="R37" s="93">
        <f>SUM(Q37)</f>
        <v>0</v>
      </c>
      <c r="S37" s="833"/>
    </row>
    <row r="38" spans="1:19" x14ac:dyDescent="0.2">
      <c r="A38" s="88"/>
      <c r="B38" s="88"/>
      <c r="C38" s="88"/>
      <c r="D38" s="285" t="s">
        <v>50</v>
      </c>
      <c r="E38" s="324"/>
      <c r="F38" s="325"/>
      <c r="G38" s="325"/>
      <c r="H38" s="325"/>
      <c r="I38" s="325"/>
      <c r="J38" s="325"/>
      <c r="K38" s="325"/>
      <c r="L38" s="325"/>
      <c r="M38" s="325"/>
      <c r="N38" s="326"/>
      <c r="O38" s="324"/>
      <c r="P38" s="326"/>
      <c r="Q38" s="968">
        <f>SUM(E38:O38)</f>
        <v>0</v>
      </c>
      <c r="R38" s="93">
        <f>SUM(Q38)</f>
        <v>0</v>
      </c>
      <c r="S38" s="827"/>
    </row>
    <row r="39" spans="1:19" x14ac:dyDescent="0.2">
      <c r="A39" s="88"/>
      <c r="B39" s="88"/>
      <c r="C39" s="88"/>
      <c r="D39" s="285" t="s">
        <v>194</v>
      </c>
      <c r="E39" s="324"/>
      <c r="F39" s="325"/>
      <c r="G39" s="325"/>
      <c r="H39" s="325"/>
      <c r="I39" s="325"/>
      <c r="J39" s="325"/>
      <c r="K39" s="325"/>
      <c r="L39" s="325"/>
      <c r="M39" s="325"/>
      <c r="N39" s="326"/>
      <c r="O39" s="324"/>
      <c r="P39" s="326"/>
      <c r="Q39" s="968"/>
      <c r="R39" s="166"/>
      <c r="S39" s="827"/>
    </row>
    <row r="40" spans="1:19" x14ac:dyDescent="0.2">
      <c r="A40" s="88"/>
      <c r="B40" s="88"/>
      <c r="C40" s="88"/>
      <c r="D40" s="285" t="s">
        <v>360</v>
      </c>
      <c r="E40" s="324"/>
      <c r="F40" s="325"/>
      <c r="G40" s="325"/>
      <c r="H40" s="325"/>
      <c r="I40" s="325"/>
      <c r="J40" s="325"/>
      <c r="K40" s="325"/>
      <c r="L40" s="325"/>
      <c r="M40" s="325"/>
      <c r="N40" s="326"/>
      <c r="O40" s="324"/>
      <c r="P40" s="326"/>
      <c r="Q40" s="968">
        <f>SUM(E40:O40)</f>
        <v>0</v>
      </c>
      <c r="R40" s="93">
        <f>SUM(Q40)</f>
        <v>0</v>
      </c>
      <c r="S40" s="827"/>
    </row>
    <row r="41" spans="1:19" x14ac:dyDescent="0.2">
      <c r="A41" s="88"/>
      <c r="B41" s="88"/>
      <c r="C41" s="88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336">
        <f>SUM(Q37:Q40)</f>
        <v>0</v>
      </c>
      <c r="R41" s="835">
        <f>SUM(R37:R40)</f>
        <v>0</v>
      </c>
      <c r="S41" s="826"/>
    </row>
    <row r="43" spans="1:19" ht="15" x14ac:dyDescent="0.3">
      <c r="A43" s="90"/>
      <c r="B43" s="51"/>
      <c r="C43" s="88"/>
      <c r="D43" s="285" t="s">
        <v>341</v>
      </c>
      <c r="E43" s="321"/>
      <c r="F43" s="322"/>
      <c r="G43" s="322"/>
      <c r="H43" s="322"/>
      <c r="I43" s="322"/>
      <c r="J43" s="322"/>
      <c r="K43" s="322"/>
      <c r="L43" s="322"/>
      <c r="M43" s="322"/>
      <c r="N43" s="323"/>
      <c r="O43" s="321"/>
      <c r="P43" s="323"/>
      <c r="Q43" s="967">
        <f>SUM(E43:O43)</f>
        <v>0</v>
      </c>
      <c r="R43" s="93">
        <f>SUM(Q43)</f>
        <v>0</v>
      </c>
    </row>
    <row r="44" spans="1:19" x14ac:dyDescent="0.2">
      <c r="A44" s="88"/>
      <c r="B44" s="88"/>
      <c r="C44" s="88"/>
      <c r="D44" s="285" t="s">
        <v>50</v>
      </c>
      <c r="E44" s="324"/>
      <c r="F44" s="325"/>
      <c r="G44" s="325"/>
      <c r="H44" s="325"/>
      <c r="I44" s="325"/>
      <c r="J44" s="325"/>
      <c r="K44" s="325"/>
      <c r="L44" s="325"/>
      <c r="M44" s="325"/>
      <c r="N44" s="326"/>
      <c r="O44" s="324"/>
      <c r="P44" s="326"/>
      <c r="Q44" s="968">
        <f>SUM(L44:O44)</f>
        <v>0</v>
      </c>
      <c r="R44" s="166"/>
    </row>
    <row r="45" spans="1:19" x14ac:dyDescent="0.2">
      <c r="A45" s="88"/>
      <c r="B45" s="88"/>
      <c r="C45" s="88"/>
      <c r="D45" s="285" t="s">
        <v>194</v>
      </c>
      <c r="E45" s="324"/>
      <c r="F45" s="325"/>
      <c r="G45" s="325"/>
      <c r="H45" s="325"/>
      <c r="I45" s="325"/>
      <c r="J45" s="325"/>
      <c r="K45" s="325"/>
      <c r="L45" s="325"/>
      <c r="M45" s="325"/>
      <c r="N45" s="326"/>
      <c r="O45" s="324"/>
      <c r="P45" s="326"/>
      <c r="Q45" s="968"/>
      <c r="R45" s="166"/>
    </row>
    <row r="46" spans="1:19" x14ac:dyDescent="0.2">
      <c r="A46" s="88"/>
      <c r="B46" s="88"/>
      <c r="C46" s="88"/>
      <c r="D46" s="285" t="s">
        <v>360</v>
      </c>
      <c r="E46" s="324"/>
      <c r="F46" s="325"/>
      <c r="G46" s="325"/>
      <c r="H46" s="325"/>
      <c r="I46" s="325"/>
      <c r="J46" s="325"/>
      <c r="K46" s="325"/>
      <c r="L46" s="325"/>
      <c r="M46" s="325"/>
      <c r="N46" s="326"/>
      <c r="O46" s="324"/>
      <c r="P46" s="326"/>
      <c r="Q46" s="968">
        <f>SUM(L46:O46)</f>
        <v>0</v>
      </c>
      <c r="R46" s="166"/>
    </row>
    <row r="47" spans="1:19" x14ac:dyDescent="0.2">
      <c r="A47" s="88"/>
      <c r="B47" s="88"/>
      <c r="C47" s="88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336">
        <f>SUM(Q43:Q46)</f>
        <v>0</v>
      </c>
      <c r="R47" s="835">
        <f>SUM(R43:R46)</f>
        <v>0</v>
      </c>
    </row>
    <row r="49" spans="1:18" ht="15" x14ac:dyDescent="0.3">
      <c r="A49" s="90"/>
      <c r="B49" s="91"/>
      <c r="C49" s="88"/>
      <c r="D49" s="285" t="s">
        <v>341</v>
      </c>
      <c r="E49" s="321"/>
      <c r="F49" s="322"/>
      <c r="G49" s="322"/>
      <c r="H49" s="322"/>
      <c r="I49" s="322"/>
      <c r="J49" s="322"/>
      <c r="K49" s="322"/>
      <c r="L49" s="322"/>
      <c r="M49" s="322"/>
      <c r="N49" s="860"/>
      <c r="O49" s="321"/>
      <c r="P49" s="323"/>
      <c r="Q49" s="967">
        <f>SUM(E49:O49)</f>
        <v>0</v>
      </c>
      <c r="R49" s="93">
        <f>SUM(Q49)</f>
        <v>0</v>
      </c>
    </row>
    <row r="50" spans="1:18" x14ac:dyDescent="0.2">
      <c r="A50" s="88"/>
      <c r="B50" s="88"/>
      <c r="C50" s="88"/>
      <c r="D50" s="285" t="s">
        <v>50</v>
      </c>
      <c r="E50" s="324"/>
      <c r="F50" s="325"/>
      <c r="G50" s="325"/>
      <c r="H50" s="325"/>
      <c r="I50" s="325"/>
      <c r="J50" s="325"/>
      <c r="K50" s="325"/>
      <c r="L50" s="325"/>
      <c r="M50" s="325"/>
      <c r="N50" s="326"/>
      <c r="O50" s="324"/>
      <c r="P50" s="326"/>
      <c r="Q50" s="968"/>
      <c r="R50" s="166"/>
    </row>
    <row r="51" spans="1:18" x14ac:dyDescent="0.2">
      <c r="A51" s="88"/>
      <c r="B51" s="88"/>
      <c r="C51" s="88"/>
      <c r="D51" s="285" t="s">
        <v>194</v>
      </c>
      <c r="E51" s="324"/>
      <c r="F51" s="325"/>
      <c r="G51" s="325"/>
      <c r="H51" s="325"/>
      <c r="I51" s="325"/>
      <c r="J51" s="325"/>
      <c r="K51" s="325"/>
      <c r="L51" s="325"/>
      <c r="M51" s="325"/>
      <c r="N51" s="326"/>
      <c r="O51" s="324"/>
      <c r="P51" s="326"/>
      <c r="Q51" s="968"/>
      <c r="R51" s="166"/>
    </row>
    <row r="52" spans="1:18" x14ac:dyDescent="0.2">
      <c r="A52" s="88"/>
      <c r="B52" s="88"/>
      <c r="C52" s="88"/>
      <c r="D52" s="285" t="s">
        <v>360</v>
      </c>
      <c r="E52" s="324"/>
      <c r="F52" s="325"/>
      <c r="G52" s="325"/>
      <c r="H52" s="325"/>
      <c r="I52" s="325"/>
      <c r="J52" s="325"/>
      <c r="K52" s="325"/>
      <c r="L52" s="325"/>
      <c r="M52" s="325"/>
      <c r="N52" s="326"/>
      <c r="O52" s="324"/>
      <c r="P52" s="326"/>
      <c r="Q52" s="968"/>
      <c r="R52" s="166"/>
    </row>
    <row r="53" spans="1:18" x14ac:dyDescent="0.2">
      <c r="A53" s="88"/>
      <c r="B53" s="88"/>
      <c r="C53" s="88"/>
      <c r="D53" s="285"/>
      <c r="E53" s="285"/>
      <c r="F53" s="285"/>
      <c r="G53" s="285"/>
      <c r="H53" s="285"/>
      <c r="I53" s="285"/>
      <c r="J53" s="285"/>
      <c r="K53" s="285"/>
      <c r="L53" s="285"/>
      <c r="M53" s="285" t="s">
        <v>144</v>
      </c>
      <c r="N53" s="285"/>
      <c r="O53" s="285"/>
      <c r="P53" s="285"/>
      <c r="Q53" s="336">
        <f>SUM(Q49:Q52)</f>
        <v>0</v>
      </c>
      <c r="R53" s="835">
        <f>SUM(R49:R52)</f>
        <v>0</v>
      </c>
    </row>
  </sheetData>
  <mergeCells count="1">
    <mergeCell ref="B3:S3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800"/>
  <sheetViews>
    <sheetView workbookViewId="0">
      <selection activeCell="K20" sqref="K20"/>
    </sheetView>
  </sheetViews>
  <sheetFormatPr defaultColWidth="9.140625" defaultRowHeight="15" x14ac:dyDescent="0.3"/>
  <cols>
    <col min="1" max="1" width="18.28515625" style="50" customWidth="1"/>
    <col min="2" max="2" width="6.140625" style="50" customWidth="1"/>
    <col min="3" max="3" width="4.28515625" style="50" customWidth="1"/>
    <col min="4" max="5" width="5.140625" style="50" customWidth="1"/>
    <col min="6" max="10" width="5.140625" style="50" bestFit="1" customWidth="1"/>
    <col min="11" max="22" width="5.140625" style="50" customWidth="1"/>
    <col min="23" max="44" width="5.7109375" style="50" customWidth="1"/>
    <col min="45" max="53" width="5.7109375" style="87" customWidth="1"/>
    <col min="54" max="83" width="5.7109375" style="50" customWidth="1"/>
    <col min="84" max="84" width="9.7109375" style="50" customWidth="1"/>
    <col min="85" max="86" width="9.140625" style="50" customWidth="1"/>
    <col min="87" max="16384" width="9.140625" style="50"/>
  </cols>
  <sheetData>
    <row r="1" spans="1:11" s="50" customFormat="1" x14ac:dyDescent="0.3">
      <c r="A1" s="50" t="s">
        <v>429</v>
      </c>
    </row>
    <row r="2" spans="1:11" s="50" customFormat="1" x14ac:dyDescent="0.3"/>
    <row r="3" spans="1:11" s="50" customFormat="1" x14ac:dyDescent="0.3">
      <c r="A3" s="142" t="s">
        <v>430</v>
      </c>
    </row>
    <row r="4" spans="1:11" s="50" customFormat="1" ht="36.75" customHeight="1" x14ac:dyDescent="0.3"/>
    <row r="5" spans="1:11" s="50" customFormat="1" ht="23.25" customHeight="1" x14ac:dyDescent="0.3">
      <c r="A5" s="90" t="s">
        <v>431</v>
      </c>
      <c r="B5" s="90" t="s">
        <v>432</v>
      </c>
      <c r="C5" s="90" t="s">
        <v>433</v>
      </c>
      <c r="D5" s="90" t="s">
        <v>434</v>
      </c>
      <c r="E5" s="90" t="s">
        <v>435</v>
      </c>
      <c r="F5" s="90" t="s">
        <v>436</v>
      </c>
      <c r="G5" s="90" t="s">
        <v>437</v>
      </c>
      <c r="H5" s="90" t="s">
        <v>438</v>
      </c>
      <c r="I5" s="90" t="s">
        <v>439</v>
      </c>
      <c r="J5" s="90" t="s">
        <v>440</v>
      </c>
      <c r="K5" s="90" t="s">
        <v>441</v>
      </c>
    </row>
    <row r="6" spans="1:11" s="50" customFormat="1" ht="21" customHeight="1" x14ac:dyDescent="0.3">
      <c r="A6" s="843">
        <v>1</v>
      </c>
      <c r="B6" s="51">
        <v>1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s="50" customFormat="1" ht="21" customHeight="1" x14ac:dyDescent="0.3">
      <c r="A7" s="843">
        <v>2</v>
      </c>
      <c r="B7" s="51">
        <v>2</v>
      </c>
      <c r="C7" s="51">
        <v>1</v>
      </c>
      <c r="D7" s="51"/>
      <c r="E7" s="51"/>
      <c r="F7" s="51"/>
      <c r="G7" s="51"/>
      <c r="H7" s="51"/>
      <c r="I7" s="51"/>
      <c r="J7" s="51"/>
      <c r="K7" s="51"/>
    </row>
    <row r="8" spans="1:11" s="50" customFormat="1" ht="21.75" customHeight="1" x14ac:dyDescent="0.3">
      <c r="A8" s="843">
        <v>3</v>
      </c>
      <c r="B8" s="51">
        <v>3</v>
      </c>
      <c r="C8" s="51">
        <v>2</v>
      </c>
      <c r="D8" s="51">
        <v>1</v>
      </c>
      <c r="E8" s="51"/>
      <c r="F8" s="51"/>
      <c r="G8" s="51"/>
      <c r="H8" s="51"/>
      <c r="I8" s="51"/>
      <c r="J8" s="51"/>
      <c r="K8" s="51"/>
    </row>
    <row r="9" spans="1:11" s="50" customFormat="1" ht="21" customHeight="1" x14ac:dyDescent="0.3">
      <c r="A9" s="843" t="s">
        <v>442</v>
      </c>
      <c r="B9" s="51">
        <v>5</v>
      </c>
      <c r="C9" s="51">
        <v>4</v>
      </c>
      <c r="D9" s="51">
        <v>3</v>
      </c>
      <c r="E9" s="51">
        <v>2</v>
      </c>
      <c r="F9" s="51">
        <v>1</v>
      </c>
      <c r="G9" s="51"/>
      <c r="H9" s="51"/>
      <c r="I9" s="51"/>
      <c r="J9" s="51"/>
      <c r="K9" s="51"/>
    </row>
    <row r="10" spans="1:11" s="50" customFormat="1" ht="21" customHeight="1" x14ac:dyDescent="0.3">
      <c r="A10" s="843" t="s">
        <v>443</v>
      </c>
      <c r="B10" s="51">
        <v>7</v>
      </c>
      <c r="C10" s="51">
        <v>6</v>
      </c>
      <c r="D10" s="51">
        <v>5</v>
      </c>
      <c r="E10" s="51">
        <v>4</v>
      </c>
      <c r="F10" s="51">
        <v>3</v>
      </c>
      <c r="G10" s="51">
        <v>2</v>
      </c>
      <c r="H10" s="51">
        <v>1</v>
      </c>
      <c r="I10" s="51">
        <v>0.5</v>
      </c>
      <c r="J10" s="51"/>
      <c r="K10" s="51"/>
    </row>
    <row r="11" spans="1:11" s="50" customFormat="1" ht="21" customHeight="1" x14ac:dyDescent="0.3">
      <c r="A11" s="843" t="s">
        <v>444</v>
      </c>
      <c r="B11" s="51">
        <v>9</v>
      </c>
      <c r="C11" s="51">
        <v>8</v>
      </c>
      <c r="D11" s="51">
        <v>7</v>
      </c>
      <c r="E11" s="51">
        <v>6</v>
      </c>
      <c r="F11" s="51">
        <v>5</v>
      </c>
      <c r="G11" s="51">
        <v>4</v>
      </c>
      <c r="H11" s="51">
        <v>3</v>
      </c>
      <c r="I11" s="51">
        <v>2</v>
      </c>
      <c r="J11" s="51">
        <v>1</v>
      </c>
      <c r="K11" s="51">
        <v>0.5</v>
      </c>
    </row>
    <row r="12" spans="1:11" s="50" customFormat="1" ht="21" customHeight="1" x14ac:dyDescent="0.3">
      <c r="A12" s="843" t="s">
        <v>445</v>
      </c>
      <c r="B12" s="51">
        <v>11</v>
      </c>
      <c r="C12" s="51">
        <v>10</v>
      </c>
      <c r="D12" s="51">
        <v>9</v>
      </c>
      <c r="E12" s="51">
        <v>8</v>
      </c>
      <c r="F12" s="51">
        <v>7</v>
      </c>
      <c r="G12" s="51">
        <v>6</v>
      </c>
      <c r="H12" s="51">
        <v>5</v>
      </c>
      <c r="I12" s="51">
        <v>4</v>
      </c>
      <c r="J12" s="51">
        <v>3</v>
      </c>
      <c r="K12" s="51">
        <v>2</v>
      </c>
    </row>
    <row r="13" spans="1:11" s="50" customFormat="1" ht="20.100000000000001" customHeight="1" x14ac:dyDescent="0.3">
      <c r="A13" s="843" t="s">
        <v>446</v>
      </c>
      <c r="B13" s="51">
        <v>13</v>
      </c>
      <c r="C13" s="51">
        <v>12</v>
      </c>
      <c r="D13" s="51">
        <v>11</v>
      </c>
      <c r="E13" s="51">
        <v>10</v>
      </c>
      <c r="F13" s="51">
        <v>9</v>
      </c>
      <c r="G13" s="51">
        <v>8</v>
      </c>
      <c r="H13" s="51">
        <v>7</v>
      </c>
      <c r="I13" s="51">
        <v>6</v>
      </c>
      <c r="J13" s="51">
        <v>5</v>
      </c>
      <c r="K13" s="51">
        <v>4</v>
      </c>
    </row>
    <row r="14" spans="1:11" s="50" customFormat="1" ht="21" customHeight="1" x14ac:dyDescent="0.3">
      <c r="A14" s="842"/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1" s="50" customFormat="1" ht="21" customHeight="1" x14ac:dyDescent="0.3">
      <c r="A15" s="842"/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1" s="50" customFormat="1" ht="21" customHeight="1" x14ac:dyDescent="0.3"/>
    <row r="17" s="50" customFormat="1" ht="21" customHeight="1" x14ac:dyDescent="0.3"/>
    <row r="18" s="50" customFormat="1" ht="21" customHeight="1" x14ac:dyDescent="0.3"/>
    <row r="19" s="50" customFormat="1" ht="21" customHeight="1" x14ac:dyDescent="0.3"/>
    <row r="20" s="50" customFormat="1" ht="21" customHeight="1" x14ac:dyDescent="0.3"/>
    <row r="21" s="50" customFormat="1" ht="21" customHeight="1" x14ac:dyDescent="0.3"/>
    <row r="22" s="50" customFormat="1" ht="21" customHeight="1" x14ac:dyDescent="0.3"/>
    <row r="23" s="50" customFormat="1" ht="21" customHeight="1" x14ac:dyDescent="0.3"/>
    <row r="24" s="50" customFormat="1" ht="21" customHeight="1" x14ac:dyDescent="0.3"/>
    <row r="25" s="50" customFormat="1" ht="21" customHeight="1" x14ac:dyDescent="0.3"/>
    <row r="26" s="50" customFormat="1" ht="21" customHeight="1" x14ac:dyDescent="0.3"/>
    <row r="27" s="50" customFormat="1" ht="21" customHeight="1" x14ac:dyDescent="0.3"/>
    <row r="28" s="50" customFormat="1" x14ac:dyDescent="0.3"/>
    <row r="29" s="50" customFormat="1" x14ac:dyDescent="0.3"/>
    <row r="30" s="50" customFormat="1" x14ac:dyDescent="0.3"/>
    <row r="31" s="50" customFormat="1" x14ac:dyDescent="0.3"/>
    <row r="32" s="50" customFormat="1" x14ac:dyDescent="0.3"/>
    <row r="33" s="50" customFormat="1" x14ac:dyDescent="0.3"/>
    <row r="34" s="50" customFormat="1" x14ac:dyDescent="0.3"/>
    <row r="35" s="50" customFormat="1" x14ac:dyDescent="0.3"/>
    <row r="36" s="50" customFormat="1" x14ac:dyDescent="0.3"/>
    <row r="37" s="50" customFormat="1" x14ac:dyDescent="0.3"/>
    <row r="38" s="50" customFormat="1" x14ac:dyDescent="0.3"/>
    <row r="39" s="50" customFormat="1" x14ac:dyDescent="0.3"/>
    <row r="40" s="50" customFormat="1" x14ac:dyDescent="0.3"/>
    <row r="41" s="50" customFormat="1" x14ac:dyDescent="0.3"/>
    <row r="42" s="50" customFormat="1" x14ac:dyDescent="0.3"/>
    <row r="43" s="50" customFormat="1" x14ac:dyDescent="0.3"/>
    <row r="44" s="50" customFormat="1" x14ac:dyDescent="0.3"/>
    <row r="45" s="50" customFormat="1" x14ac:dyDescent="0.3"/>
    <row r="46" s="50" customFormat="1" x14ac:dyDescent="0.3"/>
    <row r="47" s="50" customFormat="1" x14ac:dyDescent="0.3"/>
    <row r="48" s="50" customFormat="1" x14ac:dyDescent="0.3"/>
    <row r="49" s="50" customFormat="1" x14ac:dyDescent="0.3"/>
    <row r="50" s="50" customFormat="1" x14ac:dyDescent="0.3"/>
    <row r="51" s="50" customFormat="1" x14ac:dyDescent="0.3"/>
    <row r="52" s="50" customFormat="1" x14ac:dyDescent="0.3"/>
    <row r="53" s="50" customFormat="1" x14ac:dyDescent="0.3"/>
    <row r="54" s="50" customFormat="1" x14ac:dyDescent="0.3"/>
    <row r="55" s="50" customFormat="1" x14ac:dyDescent="0.3"/>
    <row r="56" s="50" customFormat="1" x14ac:dyDescent="0.3"/>
    <row r="57" s="50" customFormat="1" x14ac:dyDescent="0.3"/>
    <row r="58" s="50" customFormat="1" x14ac:dyDescent="0.3"/>
    <row r="59" s="50" customFormat="1" x14ac:dyDescent="0.3"/>
    <row r="60" s="50" customFormat="1" x14ac:dyDescent="0.3"/>
    <row r="61" s="50" customFormat="1" x14ac:dyDescent="0.3"/>
    <row r="62" s="50" customFormat="1" x14ac:dyDescent="0.3"/>
    <row r="63" s="50" customFormat="1" x14ac:dyDescent="0.3"/>
    <row r="64" s="50" customFormat="1" x14ac:dyDescent="0.3"/>
    <row r="65" s="50" customFormat="1" x14ac:dyDescent="0.3"/>
    <row r="66" s="50" customFormat="1" x14ac:dyDescent="0.3"/>
    <row r="67" s="50" customFormat="1" x14ac:dyDescent="0.3"/>
    <row r="68" s="50" customFormat="1" x14ac:dyDescent="0.3"/>
    <row r="69" s="50" customFormat="1" x14ac:dyDescent="0.3"/>
    <row r="70" s="50" customFormat="1" x14ac:dyDescent="0.3"/>
    <row r="71" s="50" customFormat="1" x14ac:dyDescent="0.3"/>
    <row r="72" s="50" customFormat="1" x14ac:dyDescent="0.3"/>
    <row r="73" s="50" customFormat="1" x14ac:dyDescent="0.3"/>
    <row r="74" s="50" customFormat="1" x14ac:dyDescent="0.3"/>
    <row r="75" s="50" customFormat="1" x14ac:dyDescent="0.3"/>
    <row r="76" s="50" customFormat="1" x14ac:dyDescent="0.3"/>
    <row r="77" s="50" customFormat="1" x14ac:dyDescent="0.3"/>
    <row r="78" s="50" customFormat="1" x14ac:dyDescent="0.3"/>
    <row r="79" s="50" customFormat="1" x14ac:dyDescent="0.3"/>
    <row r="80" s="50" customFormat="1" x14ac:dyDescent="0.3"/>
    <row r="81" s="50" customFormat="1" x14ac:dyDescent="0.3"/>
    <row r="82" s="50" customFormat="1" x14ac:dyDescent="0.3"/>
    <row r="83" s="50" customFormat="1" x14ac:dyDescent="0.3"/>
    <row r="84" s="50" customFormat="1" x14ac:dyDescent="0.3"/>
    <row r="85" s="50" customFormat="1" x14ac:dyDescent="0.3"/>
    <row r="86" s="50" customFormat="1" x14ac:dyDescent="0.3"/>
    <row r="87" s="50" customFormat="1" x14ac:dyDescent="0.3"/>
    <row r="88" s="50" customFormat="1" x14ac:dyDescent="0.3"/>
    <row r="89" s="50" customFormat="1" x14ac:dyDescent="0.3"/>
    <row r="90" s="50" customFormat="1" x14ac:dyDescent="0.3"/>
    <row r="91" s="50" customFormat="1" x14ac:dyDescent="0.3"/>
    <row r="92" s="50" customFormat="1" x14ac:dyDescent="0.3"/>
    <row r="93" s="50" customFormat="1" x14ac:dyDescent="0.3"/>
    <row r="94" s="50" customFormat="1" x14ac:dyDescent="0.3"/>
    <row r="95" s="50" customFormat="1" x14ac:dyDescent="0.3"/>
    <row r="96" s="50" customFormat="1" x14ac:dyDescent="0.3"/>
    <row r="97" s="50" customFormat="1" x14ac:dyDescent="0.3"/>
    <row r="98" s="50" customFormat="1" x14ac:dyDescent="0.3"/>
    <row r="99" s="50" customFormat="1" x14ac:dyDescent="0.3"/>
    <row r="100" s="50" customFormat="1" x14ac:dyDescent="0.3"/>
    <row r="101" s="50" customFormat="1" x14ac:dyDescent="0.3"/>
    <row r="102" s="50" customFormat="1" x14ac:dyDescent="0.3"/>
    <row r="103" s="50" customFormat="1" x14ac:dyDescent="0.3"/>
    <row r="104" s="50" customFormat="1" x14ac:dyDescent="0.3"/>
    <row r="105" s="50" customFormat="1" x14ac:dyDescent="0.3"/>
    <row r="106" s="50" customFormat="1" x14ac:dyDescent="0.3"/>
    <row r="107" s="50" customFormat="1" x14ac:dyDescent="0.3"/>
    <row r="108" s="50" customFormat="1" x14ac:dyDescent="0.3"/>
    <row r="109" s="50" customFormat="1" x14ac:dyDescent="0.3"/>
    <row r="110" s="50" customFormat="1" x14ac:dyDescent="0.3"/>
    <row r="111" s="50" customFormat="1" x14ac:dyDescent="0.3"/>
    <row r="112" s="50" customFormat="1" x14ac:dyDescent="0.3"/>
    <row r="113" s="50" customFormat="1" x14ac:dyDescent="0.3"/>
    <row r="114" s="50" customFormat="1" x14ac:dyDescent="0.3"/>
    <row r="115" s="50" customFormat="1" x14ac:dyDescent="0.3"/>
    <row r="116" s="50" customFormat="1" x14ac:dyDescent="0.3"/>
    <row r="117" s="50" customFormat="1" x14ac:dyDescent="0.3"/>
    <row r="118" s="50" customFormat="1" x14ac:dyDescent="0.3"/>
    <row r="119" s="50" customFormat="1" x14ac:dyDescent="0.3"/>
    <row r="120" s="50" customFormat="1" x14ac:dyDescent="0.3"/>
    <row r="121" s="50" customFormat="1" x14ac:dyDescent="0.3"/>
    <row r="122" s="50" customFormat="1" x14ac:dyDescent="0.3"/>
    <row r="123" s="50" customFormat="1" x14ac:dyDescent="0.3"/>
    <row r="124" s="50" customFormat="1" x14ac:dyDescent="0.3"/>
    <row r="125" s="50" customFormat="1" x14ac:dyDescent="0.3"/>
    <row r="126" s="50" customFormat="1" x14ac:dyDescent="0.3"/>
    <row r="127" s="50" customFormat="1" x14ac:dyDescent="0.3"/>
    <row r="128" s="50" customFormat="1" x14ac:dyDescent="0.3"/>
    <row r="129" s="50" customFormat="1" x14ac:dyDescent="0.3"/>
    <row r="130" s="50" customFormat="1" x14ac:dyDescent="0.3"/>
    <row r="131" s="50" customFormat="1" x14ac:dyDescent="0.3"/>
    <row r="132" s="50" customFormat="1" x14ac:dyDescent="0.3"/>
    <row r="133" s="50" customFormat="1" x14ac:dyDescent="0.3"/>
    <row r="134" s="50" customFormat="1" x14ac:dyDescent="0.3"/>
    <row r="135" s="50" customFormat="1" x14ac:dyDescent="0.3"/>
    <row r="136" s="50" customFormat="1" x14ac:dyDescent="0.3"/>
    <row r="137" s="50" customFormat="1" x14ac:dyDescent="0.3"/>
    <row r="138" s="50" customFormat="1" x14ac:dyDescent="0.3"/>
    <row r="139" s="50" customFormat="1" x14ac:dyDescent="0.3"/>
    <row r="140" s="50" customFormat="1" x14ac:dyDescent="0.3"/>
    <row r="141" s="50" customFormat="1" x14ac:dyDescent="0.3"/>
    <row r="142" s="50" customFormat="1" x14ac:dyDescent="0.3"/>
    <row r="143" s="50" customFormat="1" x14ac:dyDescent="0.3"/>
    <row r="144" s="50" customFormat="1" x14ac:dyDescent="0.3"/>
    <row r="145" s="50" customFormat="1" x14ac:dyDescent="0.3"/>
    <row r="146" s="50" customFormat="1" x14ac:dyDescent="0.3"/>
    <row r="147" s="50" customFormat="1" x14ac:dyDescent="0.3"/>
    <row r="148" s="50" customFormat="1" x14ac:dyDescent="0.3"/>
    <row r="149" s="50" customFormat="1" x14ac:dyDescent="0.3"/>
    <row r="150" s="50" customFormat="1" x14ac:dyDescent="0.3"/>
    <row r="151" s="50" customFormat="1" x14ac:dyDescent="0.3"/>
    <row r="152" s="50" customFormat="1" x14ac:dyDescent="0.3"/>
    <row r="153" s="50" customFormat="1" x14ac:dyDescent="0.3"/>
    <row r="154" s="50" customFormat="1" x14ac:dyDescent="0.3"/>
    <row r="155" s="50" customFormat="1" x14ac:dyDescent="0.3"/>
    <row r="156" s="50" customFormat="1" x14ac:dyDescent="0.3"/>
    <row r="157" s="50" customFormat="1" x14ac:dyDescent="0.3"/>
    <row r="158" s="50" customFormat="1" x14ac:dyDescent="0.3"/>
    <row r="159" s="50" customFormat="1" x14ac:dyDescent="0.3"/>
    <row r="160" s="50" customFormat="1" x14ac:dyDescent="0.3"/>
    <row r="161" s="50" customFormat="1" x14ac:dyDescent="0.3"/>
    <row r="162" s="50" customFormat="1" x14ac:dyDescent="0.3"/>
    <row r="163" s="50" customFormat="1" x14ac:dyDescent="0.3"/>
    <row r="164" s="50" customFormat="1" x14ac:dyDescent="0.3"/>
    <row r="165" s="50" customFormat="1" x14ac:dyDescent="0.3"/>
    <row r="166" s="50" customFormat="1" x14ac:dyDescent="0.3"/>
    <row r="167" s="50" customFormat="1" x14ac:dyDescent="0.3"/>
    <row r="168" s="50" customFormat="1" x14ac:dyDescent="0.3"/>
    <row r="169" s="50" customFormat="1" x14ac:dyDescent="0.3"/>
    <row r="170" s="50" customFormat="1" x14ac:dyDescent="0.3"/>
    <row r="171" s="50" customFormat="1" x14ac:dyDescent="0.3"/>
    <row r="172" s="50" customFormat="1" x14ac:dyDescent="0.3"/>
    <row r="173" s="50" customFormat="1" x14ac:dyDescent="0.3"/>
    <row r="174" s="50" customFormat="1" x14ac:dyDescent="0.3"/>
    <row r="175" s="50" customFormat="1" x14ac:dyDescent="0.3"/>
    <row r="176" s="50" customFormat="1" x14ac:dyDescent="0.3"/>
    <row r="177" s="50" customFormat="1" x14ac:dyDescent="0.3"/>
    <row r="178" s="50" customFormat="1" x14ac:dyDescent="0.3"/>
    <row r="179" s="50" customFormat="1" x14ac:dyDescent="0.3"/>
    <row r="180" s="50" customFormat="1" x14ac:dyDescent="0.3"/>
    <row r="181" s="50" customFormat="1" x14ac:dyDescent="0.3"/>
    <row r="182" s="50" customFormat="1" x14ac:dyDescent="0.3"/>
    <row r="183" s="50" customFormat="1" x14ac:dyDescent="0.3"/>
    <row r="184" s="50" customFormat="1" x14ac:dyDescent="0.3"/>
    <row r="185" s="50" customFormat="1" x14ac:dyDescent="0.3"/>
    <row r="186" s="50" customFormat="1" x14ac:dyDescent="0.3"/>
    <row r="187" s="50" customFormat="1" x14ac:dyDescent="0.3"/>
    <row r="188" s="50" customFormat="1" x14ac:dyDescent="0.3"/>
    <row r="189" s="50" customFormat="1" x14ac:dyDescent="0.3"/>
    <row r="190" s="50" customFormat="1" x14ac:dyDescent="0.3"/>
    <row r="191" s="50" customFormat="1" x14ac:dyDescent="0.3"/>
    <row r="192" s="50" customFormat="1" x14ac:dyDescent="0.3"/>
    <row r="193" s="50" customFormat="1" x14ac:dyDescent="0.3"/>
    <row r="194" s="50" customFormat="1" x14ac:dyDescent="0.3"/>
    <row r="195" s="50" customFormat="1" x14ac:dyDescent="0.3"/>
    <row r="196" s="50" customFormat="1" x14ac:dyDescent="0.3"/>
    <row r="197" s="50" customFormat="1" x14ac:dyDescent="0.3"/>
    <row r="198" s="50" customFormat="1" x14ac:dyDescent="0.3"/>
    <row r="199" s="50" customFormat="1" x14ac:dyDescent="0.3"/>
    <row r="200" s="50" customFormat="1" x14ac:dyDescent="0.3"/>
    <row r="201" s="50" customFormat="1" x14ac:dyDescent="0.3"/>
    <row r="202" s="50" customFormat="1" x14ac:dyDescent="0.3"/>
    <row r="203" s="50" customFormat="1" x14ac:dyDescent="0.3"/>
    <row r="204" s="50" customFormat="1" x14ac:dyDescent="0.3"/>
    <row r="205" s="50" customFormat="1" x14ac:dyDescent="0.3"/>
    <row r="206" s="50" customFormat="1" x14ac:dyDescent="0.3"/>
    <row r="207" s="50" customFormat="1" x14ac:dyDescent="0.3"/>
    <row r="208" s="50" customFormat="1" x14ac:dyDescent="0.3"/>
    <row r="209" s="50" customFormat="1" x14ac:dyDescent="0.3"/>
    <row r="210" s="50" customFormat="1" x14ac:dyDescent="0.3"/>
    <row r="211" s="50" customFormat="1" x14ac:dyDescent="0.3"/>
    <row r="212" s="50" customFormat="1" x14ac:dyDescent="0.3"/>
    <row r="213" s="50" customFormat="1" x14ac:dyDescent="0.3"/>
    <row r="214" s="50" customFormat="1" x14ac:dyDescent="0.3"/>
    <row r="215" s="50" customFormat="1" x14ac:dyDescent="0.3"/>
    <row r="216" s="50" customFormat="1" x14ac:dyDescent="0.3"/>
    <row r="217" s="50" customFormat="1" x14ac:dyDescent="0.3"/>
    <row r="218" s="50" customFormat="1" x14ac:dyDescent="0.3"/>
    <row r="219" s="50" customFormat="1" x14ac:dyDescent="0.3"/>
    <row r="220" s="50" customFormat="1" x14ac:dyDescent="0.3"/>
    <row r="221" s="50" customFormat="1" x14ac:dyDescent="0.3"/>
    <row r="222" s="50" customFormat="1" x14ac:dyDescent="0.3"/>
    <row r="223" s="50" customFormat="1" x14ac:dyDescent="0.3"/>
    <row r="224" s="50" customFormat="1" x14ac:dyDescent="0.3"/>
    <row r="225" s="50" customFormat="1" x14ac:dyDescent="0.3"/>
    <row r="226" s="50" customFormat="1" x14ac:dyDescent="0.3"/>
    <row r="227" s="50" customFormat="1" x14ac:dyDescent="0.3"/>
    <row r="228" s="50" customFormat="1" x14ac:dyDescent="0.3"/>
    <row r="229" s="50" customFormat="1" x14ac:dyDescent="0.3"/>
    <row r="230" s="50" customFormat="1" x14ac:dyDescent="0.3"/>
    <row r="231" s="50" customFormat="1" x14ac:dyDescent="0.3"/>
    <row r="232" s="50" customFormat="1" x14ac:dyDescent="0.3"/>
    <row r="233" s="50" customFormat="1" x14ac:dyDescent="0.3"/>
    <row r="234" s="50" customFormat="1" x14ac:dyDescent="0.3"/>
    <row r="235" s="50" customFormat="1" x14ac:dyDescent="0.3"/>
    <row r="236" s="50" customFormat="1" x14ac:dyDescent="0.3"/>
    <row r="237" s="50" customFormat="1" x14ac:dyDescent="0.3"/>
    <row r="238" s="50" customFormat="1" x14ac:dyDescent="0.3"/>
    <row r="239" s="50" customFormat="1" x14ac:dyDescent="0.3"/>
    <row r="240" s="50" customFormat="1" x14ac:dyDescent="0.3"/>
    <row r="241" s="50" customFormat="1" x14ac:dyDescent="0.3"/>
    <row r="242" s="50" customFormat="1" x14ac:dyDescent="0.3"/>
    <row r="243" s="50" customFormat="1" x14ac:dyDescent="0.3"/>
    <row r="244" s="50" customFormat="1" x14ac:dyDescent="0.3"/>
    <row r="245" s="50" customFormat="1" x14ac:dyDescent="0.3"/>
    <row r="246" s="50" customFormat="1" x14ac:dyDescent="0.3"/>
    <row r="247" s="50" customFormat="1" x14ac:dyDescent="0.3"/>
    <row r="248" s="50" customFormat="1" x14ac:dyDescent="0.3"/>
    <row r="249" s="50" customFormat="1" x14ac:dyDescent="0.3"/>
    <row r="250" s="50" customFormat="1" x14ac:dyDescent="0.3"/>
    <row r="251" s="50" customFormat="1" x14ac:dyDescent="0.3"/>
    <row r="252" s="50" customFormat="1" x14ac:dyDescent="0.3"/>
    <row r="253" s="50" customFormat="1" x14ac:dyDescent="0.3"/>
    <row r="254" s="50" customFormat="1" x14ac:dyDescent="0.3"/>
    <row r="255" s="50" customFormat="1" x14ac:dyDescent="0.3"/>
    <row r="256" s="50" customFormat="1" x14ac:dyDescent="0.3"/>
    <row r="257" s="50" customFormat="1" x14ac:dyDescent="0.3"/>
    <row r="258" s="50" customFormat="1" x14ac:dyDescent="0.3"/>
    <row r="259" s="50" customFormat="1" x14ac:dyDescent="0.3"/>
    <row r="260" s="50" customFormat="1" x14ac:dyDescent="0.3"/>
    <row r="261" s="50" customFormat="1" x14ac:dyDescent="0.3"/>
    <row r="262" s="50" customFormat="1" x14ac:dyDescent="0.3"/>
    <row r="263" s="50" customFormat="1" x14ac:dyDescent="0.3"/>
    <row r="264" s="50" customFormat="1" x14ac:dyDescent="0.3"/>
    <row r="265" s="50" customFormat="1" x14ac:dyDescent="0.3"/>
    <row r="266" s="50" customFormat="1" x14ac:dyDescent="0.3"/>
    <row r="267" s="50" customFormat="1" x14ac:dyDescent="0.3"/>
    <row r="268" s="50" customFormat="1" x14ac:dyDescent="0.3"/>
    <row r="269" s="50" customFormat="1" x14ac:dyDescent="0.3"/>
    <row r="270" s="50" customFormat="1" x14ac:dyDescent="0.3"/>
    <row r="271" s="50" customFormat="1" x14ac:dyDescent="0.3"/>
    <row r="272" s="50" customFormat="1" x14ac:dyDescent="0.3"/>
    <row r="273" s="50" customFormat="1" x14ac:dyDescent="0.3"/>
    <row r="274" s="50" customFormat="1" x14ac:dyDescent="0.3"/>
    <row r="275" s="50" customFormat="1" x14ac:dyDescent="0.3"/>
    <row r="276" s="50" customFormat="1" x14ac:dyDescent="0.3"/>
    <row r="277" s="50" customFormat="1" x14ac:dyDescent="0.3"/>
    <row r="278" s="50" customFormat="1" x14ac:dyDescent="0.3"/>
    <row r="279" s="50" customFormat="1" x14ac:dyDescent="0.3"/>
    <row r="280" s="50" customFormat="1" x14ac:dyDescent="0.3"/>
    <row r="281" s="50" customFormat="1" x14ac:dyDescent="0.3"/>
    <row r="282" s="50" customFormat="1" x14ac:dyDescent="0.3"/>
    <row r="283" s="50" customFormat="1" x14ac:dyDescent="0.3"/>
    <row r="284" s="50" customFormat="1" x14ac:dyDescent="0.3"/>
    <row r="285" s="50" customFormat="1" x14ac:dyDescent="0.3"/>
    <row r="286" s="50" customFormat="1" x14ac:dyDescent="0.3"/>
    <row r="287" s="50" customFormat="1" x14ac:dyDescent="0.3"/>
    <row r="288" s="50" customFormat="1" x14ac:dyDescent="0.3"/>
    <row r="289" s="50" customFormat="1" x14ac:dyDescent="0.3"/>
    <row r="290" s="50" customFormat="1" x14ac:dyDescent="0.3"/>
    <row r="291" s="50" customFormat="1" x14ac:dyDescent="0.3"/>
    <row r="292" s="50" customFormat="1" x14ac:dyDescent="0.3"/>
    <row r="293" s="50" customFormat="1" x14ac:dyDescent="0.3"/>
    <row r="294" s="50" customFormat="1" x14ac:dyDescent="0.3"/>
    <row r="295" s="50" customFormat="1" x14ac:dyDescent="0.3"/>
    <row r="296" s="50" customFormat="1" x14ac:dyDescent="0.3"/>
    <row r="297" s="50" customFormat="1" x14ac:dyDescent="0.3"/>
    <row r="298" s="50" customFormat="1" x14ac:dyDescent="0.3"/>
    <row r="299" s="50" customFormat="1" x14ac:dyDescent="0.3"/>
    <row r="300" s="50" customFormat="1" x14ac:dyDescent="0.3"/>
    <row r="301" s="50" customFormat="1" x14ac:dyDescent="0.3"/>
    <row r="302" s="50" customFormat="1" x14ac:dyDescent="0.3"/>
    <row r="303" s="50" customFormat="1" x14ac:dyDescent="0.3"/>
    <row r="304" s="50" customFormat="1" x14ac:dyDescent="0.3"/>
    <row r="305" s="50" customFormat="1" x14ac:dyDescent="0.3"/>
    <row r="306" s="50" customFormat="1" x14ac:dyDescent="0.3"/>
    <row r="307" s="50" customFormat="1" x14ac:dyDescent="0.3"/>
    <row r="308" s="50" customFormat="1" x14ac:dyDescent="0.3"/>
    <row r="309" s="50" customFormat="1" x14ac:dyDescent="0.3"/>
    <row r="310" s="50" customFormat="1" x14ac:dyDescent="0.3"/>
    <row r="311" s="50" customFormat="1" x14ac:dyDescent="0.3"/>
    <row r="312" s="50" customFormat="1" x14ac:dyDescent="0.3"/>
    <row r="313" s="50" customFormat="1" x14ac:dyDescent="0.3"/>
    <row r="314" s="50" customFormat="1" x14ac:dyDescent="0.3"/>
    <row r="315" s="50" customFormat="1" x14ac:dyDescent="0.3"/>
    <row r="316" s="50" customFormat="1" x14ac:dyDescent="0.3"/>
    <row r="317" s="50" customFormat="1" x14ac:dyDescent="0.3"/>
    <row r="318" s="50" customFormat="1" x14ac:dyDescent="0.3"/>
    <row r="319" s="50" customFormat="1" x14ac:dyDescent="0.3"/>
    <row r="320" s="50" customFormat="1" x14ac:dyDescent="0.3"/>
    <row r="321" s="50" customFormat="1" x14ac:dyDescent="0.3"/>
    <row r="322" s="50" customFormat="1" x14ac:dyDescent="0.3"/>
    <row r="323" s="50" customFormat="1" x14ac:dyDescent="0.3"/>
    <row r="324" s="50" customFormat="1" x14ac:dyDescent="0.3"/>
    <row r="325" s="50" customFormat="1" x14ac:dyDescent="0.3"/>
    <row r="326" s="50" customFormat="1" x14ac:dyDescent="0.3"/>
    <row r="327" s="50" customFormat="1" x14ac:dyDescent="0.3"/>
    <row r="328" s="50" customFormat="1" x14ac:dyDescent="0.3"/>
    <row r="329" s="50" customFormat="1" x14ac:dyDescent="0.3"/>
    <row r="330" s="50" customFormat="1" x14ac:dyDescent="0.3"/>
    <row r="331" s="50" customFormat="1" x14ac:dyDescent="0.3"/>
    <row r="332" s="50" customFormat="1" x14ac:dyDescent="0.3"/>
    <row r="333" s="50" customFormat="1" x14ac:dyDescent="0.3"/>
    <row r="334" s="50" customFormat="1" x14ac:dyDescent="0.3"/>
    <row r="335" s="50" customFormat="1" x14ac:dyDescent="0.3"/>
    <row r="336" s="50" customFormat="1" x14ac:dyDescent="0.3"/>
    <row r="337" s="50" customFormat="1" x14ac:dyDescent="0.3"/>
    <row r="338" s="50" customFormat="1" x14ac:dyDescent="0.3"/>
    <row r="339" s="50" customFormat="1" x14ac:dyDescent="0.3"/>
    <row r="340" s="50" customFormat="1" x14ac:dyDescent="0.3"/>
    <row r="341" s="50" customFormat="1" x14ac:dyDescent="0.3"/>
    <row r="342" s="50" customFormat="1" x14ac:dyDescent="0.3"/>
    <row r="343" s="50" customFormat="1" x14ac:dyDescent="0.3"/>
    <row r="344" s="50" customFormat="1" x14ac:dyDescent="0.3"/>
    <row r="345" s="50" customFormat="1" x14ac:dyDescent="0.3"/>
    <row r="346" s="50" customFormat="1" x14ac:dyDescent="0.3"/>
    <row r="347" s="50" customFormat="1" x14ac:dyDescent="0.3"/>
    <row r="348" s="50" customFormat="1" x14ac:dyDescent="0.3"/>
    <row r="349" s="50" customFormat="1" x14ac:dyDescent="0.3"/>
    <row r="350" s="50" customFormat="1" x14ac:dyDescent="0.3"/>
    <row r="351" s="50" customFormat="1" x14ac:dyDescent="0.3"/>
    <row r="352" s="50" customFormat="1" x14ac:dyDescent="0.3"/>
    <row r="353" s="50" customFormat="1" x14ac:dyDescent="0.3"/>
    <row r="354" s="50" customFormat="1" x14ac:dyDescent="0.3"/>
    <row r="355" s="50" customFormat="1" x14ac:dyDescent="0.3"/>
    <row r="356" s="50" customFormat="1" x14ac:dyDescent="0.3"/>
    <row r="357" s="50" customFormat="1" x14ac:dyDescent="0.3"/>
    <row r="358" s="50" customFormat="1" x14ac:dyDescent="0.3"/>
    <row r="359" s="50" customFormat="1" x14ac:dyDescent="0.3"/>
    <row r="360" s="50" customFormat="1" x14ac:dyDescent="0.3"/>
    <row r="361" s="50" customFormat="1" x14ac:dyDescent="0.3"/>
    <row r="362" s="50" customFormat="1" x14ac:dyDescent="0.3"/>
    <row r="363" s="50" customFormat="1" x14ac:dyDescent="0.3"/>
    <row r="364" s="50" customFormat="1" x14ac:dyDescent="0.3"/>
    <row r="365" s="50" customFormat="1" x14ac:dyDescent="0.3"/>
    <row r="366" s="50" customFormat="1" x14ac:dyDescent="0.3"/>
    <row r="367" s="50" customFormat="1" x14ac:dyDescent="0.3"/>
    <row r="368" s="50" customFormat="1" x14ac:dyDescent="0.3"/>
    <row r="369" s="50" customFormat="1" x14ac:dyDescent="0.3"/>
    <row r="370" s="50" customFormat="1" x14ac:dyDescent="0.3"/>
    <row r="371" s="50" customFormat="1" x14ac:dyDescent="0.3"/>
    <row r="372" s="50" customFormat="1" x14ac:dyDescent="0.3"/>
    <row r="373" s="50" customFormat="1" x14ac:dyDescent="0.3"/>
    <row r="374" s="50" customFormat="1" x14ac:dyDescent="0.3"/>
    <row r="375" s="50" customFormat="1" x14ac:dyDescent="0.3"/>
    <row r="376" s="50" customFormat="1" x14ac:dyDescent="0.3"/>
    <row r="377" s="50" customFormat="1" x14ac:dyDescent="0.3"/>
    <row r="378" s="50" customFormat="1" x14ac:dyDescent="0.3"/>
    <row r="379" s="50" customFormat="1" x14ac:dyDescent="0.3"/>
    <row r="380" s="50" customFormat="1" x14ac:dyDescent="0.3"/>
    <row r="381" s="50" customFormat="1" x14ac:dyDescent="0.3"/>
    <row r="382" s="50" customFormat="1" x14ac:dyDescent="0.3"/>
    <row r="383" s="50" customFormat="1" x14ac:dyDescent="0.3"/>
    <row r="384" s="50" customFormat="1" x14ac:dyDescent="0.3"/>
    <row r="385" s="50" customFormat="1" x14ac:dyDescent="0.3"/>
    <row r="386" s="50" customFormat="1" x14ac:dyDescent="0.3"/>
    <row r="387" s="50" customFormat="1" x14ac:dyDescent="0.3"/>
    <row r="388" s="50" customFormat="1" x14ac:dyDescent="0.3"/>
    <row r="389" s="50" customFormat="1" x14ac:dyDescent="0.3"/>
    <row r="390" s="50" customFormat="1" x14ac:dyDescent="0.3"/>
    <row r="391" s="50" customFormat="1" x14ac:dyDescent="0.3"/>
    <row r="392" s="50" customFormat="1" x14ac:dyDescent="0.3"/>
    <row r="393" s="50" customFormat="1" x14ac:dyDescent="0.3"/>
    <row r="394" s="50" customFormat="1" x14ac:dyDescent="0.3"/>
    <row r="395" s="50" customFormat="1" x14ac:dyDescent="0.3"/>
    <row r="396" s="50" customFormat="1" x14ac:dyDescent="0.3"/>
    <row r="397" s="50" customFormat="1" x14ac:dyDescent="0.3"/>
    <row r="398" s="50" customFormat="1" x14ac:dyDescent="0.3"/>
    <row r="399" s="50" customFormat="1" x14ac:dyDescent="0.3"/>
    <row r="400" s="50" customFormat="1" x14ac:dyDescent="0.3"/>
    <row r="401" s="50" customFormat="1" x14ac:dyDescent="0.3"/>
    <row r="402" s="50" customFormat="1" x14ac:dyDescent="0.3"/>
    <row r="403" s="50" customFormat="1" x14ac:dyDescent="0.3"/>
    <row r="404" s="50" customFormat="1" x14ac:dyDescent="0.3"/>
    <row r="405" s="50" customFormat="1" x14ac:dyDescent="0.3"/>
    <row r="406" s="50" customFormat="1" x14ac:dyDescent="0.3"/>
    <row r="407" s="50" customFormat="1" x14ac:dyDescent="0.3"/>
    <row r="408" s="50" customFormat="1" x14ac:dyDescent="0.3"/>
    <row r="409" s="50" customFormat="1" x14ac:dyDescent="0.3"/>
    <row r="410" s="50" customFormat="1" x14ac:dyDescent="0.3"/>
    <row r="411" s="50" customFormat="1" x14ac:dyDescent="0.3"/>
    <row r="412" s="50" customFormat="1" x14ac:dyDescent="0.3"/>
    <row r="413" s="50" customFormat="1" x14ac:dyDescent="0.3"/>
    <row r="414" s="50" customFormat="1" x14ac:dyDescent="0.3"/>
    <row r="415" s="50" customFormat="1" x14ac:dyDescent="0.3"/>
    <row r="416" s="50" customFormat="1" x14ac:dyDescent="0.3"/>
    <row r="417" s="50" customFormat="1" x14ac:dyDescent="0.3"/>
    <row r="418" s="50" customFormat="1" x14ac:dyDescent="0.3"/>
    <row r="419" s="50" customFormat="1" x14ac:dyDescent="0.3"/>
    <row r="420" s="50" customFormat="1" x14ac:dyDescent="0.3"/>
    <row r="421" s="50" customFormat="1" x14ac:dyDescent="0.3"/>
    <row r="422" s="50" customFormat="1" x14ac:dyDescent="0.3"/>
    <row r="423" s="50" customFormat="1" x14ac:dyDescent="0.3"/>
    <row r="424" s="50" customFormat="1" x14ac:dyDescent="0.3"/>
    <row r="425" s="50" customFormat="1" x14ac:dyDescent="0.3"/>
    <row r="426" s="50" customFormat="1" x14ac:dyDescent="0.3"/>
    <row r="427" s="50" customFormat="1" x14ac:dyDescent="0.3"/>
    <row r="428" s="50" customFormat="1" x14ac:dyDescent="0.3"/>
    <row r="429" s="50" customFormat="1" x14ac:dyDescent="0.3"/>
    <row r="430" s="50" customFormat="1" x14ac:dyDescent="0.3"/>
    <row r="431" s="50" customFormat="1" x14ac:dyDescent="0.3"/>
    <row r="432" s="50" customFormat="1" x14ac:dyDescent="0.3"/>
    <row r="433" s="50" customFormat="1" x14ac:dyDescent="0.3"/>
    <row r="434" s="50" customFormat="1" x14ac:dyDescent="0.3"/>
    <row r="435" s="50" customFormat="1" x14ac:dyDescent="0.3"/>
    <row r="436" s="50" customFormat="1" x14ac:dyDescent="0.3"/>
    <row r="437" s="50" customFormat="1" x14ac:dyDescent="0.3"/>
    <row r="438" s="50" customFormat="1" x14ac:dyDescent="0.3"/>
    <row r="439" s="50" customFormat="1" x14ac:dyDescent="0.3"/>
    <row r="440" s="50" customFormat="1" x14ac:dyDescent="0.3"/>
    <row r="441" s="50" customFormat="1" x14ac:dyDescent="0.3"/>
    <row r="442" s="50" customFormat="1" x14ac:dyDescent="0.3"/>
    <row r="443" s="50" customFormat="1" x14ac:dyDescent="0.3"/>
    <row r="444" s="50" customFormat="1" x14ac:dyDescent="0.3"/>
    <row r="445" s="50" customFormat="1" x14ac:dyDescent="0.3"/>
    <row r="446" s="50" customFormat="1" x14ac:dyDescent="0.3"/>
    <row r="447" s="50" customFormat="1" x14ac:dyDescent="0.3"/>
    <row r="448" s="50" customFormat="1" x14ac:dyDescent="0.3"/>
    <row r="449" s="50" customFormat="1" x14ac:dyDescent="0.3"/>
    <row r="450" s="50" customFormat="1" x14ac:dyDescent="0.3"/>
    <row r="451" s="50" customFormat="1" x14ac:dyDescent="0.3"/>
    <row r="452" s="50" customFormat="1" x14ac:dyDescent="0.3"/>
    <row r="453" s="50" customFormat="1" x14ac:dyDescent="0.3"/>
    <row r="454" s="50" customFormat="1" x14ac:dyDescent="0.3"/>
    <row r="455" s="50" customFormat="1" x14ac:dyDescent="0.3"/>
    <row r="456" s="50" customFormat="1" x14ac:dyDescent="0.3"/>
    <row r="457" s="50" customFormat="1" x14ac:dyDescent="0.3"/>
    <row r="458" s="50" customFormat="1" x14ac:dyDescent="0.3"/>
    <row r="459" s="50" customFormat="1" x14ac:dyDescent="0.3"/>
    <row r="460" s="50" customFormat="1" x14ac:dyDescent="0.3"/>
    <row r="461" s="50" customFormat="1" x14ac:dyDescent="0.3"/>
    <row r="462" s="50" customFormat="1" x14ac:dyDescent="0.3"/>
    <row r="463" s="50" customFormat="1" x14ac:dyDescent="0.3"/>
    <row r="464" s="50" customFormat="1" x14ac:dyDescent="0.3"/>
    <row r="465" s="50" customFormat="1" x14ac:dyDescent="0.3"/>
    <row r="466" s="50" customFormat="1" x14ac:dyDescent="0.3"/>
    <row r="467" s="50" customFormat="1" x14ac:dyDescent="0.3"/>
    <row r="468" s="50" customFormat="1" x14ac:dyDescent="0.3"/>
    <row r="469" s="50" customFormat="1" x14ac:dyDescent="0.3"/>
    <row r="470" s="50" customFormat="1" x14ac:dyDescent="0.3"/>
    <row r="471" s="50" customFormat="1" x14ac:dyDescent="0.3"/>
    <row r="472" s="50" customFormat="1" x14ac:dyDescent="0.3"/>
    <row r="473" s="50" customFormat="1" x14ac:dyDescent="0.3"/>
    <row r="474" s="50" customFormat="1" x14ac:dyDescent="0.3"/>
    <row r="475" s="50" customFormat="1" x14ac:dyDescent="0.3"/>
    <row r="476" s="50" customFormat="1" x14ac:dyDescent="0.3"/>
    <row r="477" s="50" customFormat="1" x14ac:dyDescent="0.3"/>
    <row r="478" s="50" customFormat="1" x14ac:dyDescent="0.3"/>
    <row r="479" s="50" customFormat="1" x14ac:dyDescent="0.3"/>
    <row r="480" s="50" customFormat="1" x14ac:dyDescent="0.3"/>
    <row r="481" s="50" customFormat="1" x14ac:dyDescent="0.3"/>
    <row r="482" s="50" customFormat="1" x14ac:dyDescent="0.3"/>
    <row r="483" s="50" customFormat="1" x14ac:dyDescent="0.3"/>
    <row r="484" s="50" customFormat="1" x14ac:dyDescent="0.3"/>
    <row r="485" s="50" customFormat="1" x14ac:dyDescent="0.3"/>
    <row r="486" s="50" customFormat="1" x14ac:dyDescent="0.3"/>
    <row r="487" s="50" customFormat="1" x14ac:dyDescent="0.3"/>
    <row r="488" s="50" customFormat="1" x14ac:dyDescent="0.3"/>
    <row r="489" s="50" customFormat="1" x14ac:dyDescent="0.3"/>
    <row r="490" s="50" customFormat="1" x14ac:dyDescent="0.3"/>
    <row r="491" s="50" customFormat="1" x14ac:dyDescent="0.3"/>
    <row r="492" s="50" customFormat="1" x14ac:dyDescent="0.3"/>
    <row r="493" s="50" customFormat="1" x14ac:dyDescent="0.3"/>
    <row r="494" s="50" customFormat="1" x14ac:dyDescent="0.3"/>
    <row r="495" s="50" customFormat="1" x14ac:dyDescent="0.3"/>
    <row r="496" s="50" customFormat="1" x14ac:dyDescent="0.3"/>
    <row r="497" s="50" customFormat="1" x14ac:dyDescent="0.3"/>
    <row r="498" s="50" customFormat="1" x14ac:dyDescent="0.3"/>
    <row r="499" s="50" customFormat="1" x14ac:dyDescent="0.3"/>
    <row r="500" s="50" customFormat="1" x14ac:dyDescent="0.3"/>
    <row r="501" s="50" customFormat="1" x14ac:dyDescent="0.3"/>
    <row r="502" s="50" customFormat="1" x14ac:dyDescent="0.3"/>
    <row r="503" s="50" customFormat="1" x14ac:dyDescent="0.3"/>
    <row r="504" s="50" customFormat="1" x14ac:dyDescent="0.3"/>
    <row r="505" s="50" customFormat="1" x14ac:dyDescent="0.3"/>
    <row r="506" s="50" customFormat="1" x14ac:dyDescent="0.3"/>
    <row r="507" s="50" customFormat="1" x14ac:dyDescent="0.3"/>
    <row r="508" s="50" customFormat="1" x14ac:dyDescent="0.3"/>
    <row r="509" s="50" customFormat="1" x14ac:dyDescent="0.3"/>
    <row r="510" s="50" customFormat="1" x14ac:dyDescent="0.3"/>
    <row r="511" s="50" customFormat="1" x14ac:dyDescent="0.3"/>
    <row r="512" s="50" customFormat="1" x14ac:dyDescent="0.3"/>
    <row r="513" s="50" customFormat="1" x14ac:dyDescent="0.3"/>
    <row r="514" s="50" customFormat="1" x14ac:dyDescent="0.3"/>
    <row r="515" s="50" customFormat="1" x14ac:dyDescent="0.3"/>
    <row r="516" s="50" customFormat="1" x14ac:dyDescent="0.3"/>
    <row r="517" s="50" customFormat="1" x14ac:dyDescent="0.3"/>
    <row r="518" s="50" customFormat="1" x14ac:dyDescent="0.3"/>
    <row r="519" s="50" customFormat="1" x14ac:dyDescent="0.3"/>
    <row r="520" s="50" customFormat="1" x14ac:dyDescent="0.3"/>
    <row r="521" s="50" customFormat="1" x14ac:dyDescent="0.3"/>
    <row r="522" s="50" customFormat="1" x14ac:dyDescent="0.3"/>
    <row r="523" s="50" customFormat="1" x14ac:dyDescent="0.3"/>
    <row r="524" s="50" customFormat="1" x14ac:dyDescent="0.3"/>
    <row r="525" s="50" customFormat="1" x14ac:dyDescent="0.3"/>
    <row r="526" s="50" customFormat="1" x14ac:dyDescent="0.3"/>
    <row r="527" s="50" customFormat="1" x14ac:dyDescent="0.3"/>
    <row r="528" s="50" customFormat="1" x14ac:dyDescent="0.3"/>
    <row r="529" s="50" customFormat="1" x14ac:dyDescent="0.3"/>
    <row r="530" s="50" customFormat="1" x14ac:dyDescent="0.3"/>
    <row r="531" s="50" customFormat="1" x14ac:dyDescent="0.3"/>
    <row r="532" s="50" customFormat="1" x14ac:dyDescent="0.3"/>
    <row r="533" s="50" customFormat="1" x14ac:dyDescent="0.3"/>
    <row r="534" s="50" customFormat="1" x14ac:dyDescent="0.3"/>
    <row r="535" s="50" customFormat="1" x14ac:dyDescent="0.3"/>
    <row r="536" s="50" customFormat="1" x14ac:dyDescent="0.3"/>
    <row r="537" s="50" customFormat="1" x14ac:dyDescent="0.3"/>
    <row r="538" s="50" customFormat="1" x14ac:dyDescent="0.3"/>
    <row r="539" s="50" customFormat="1" x14ac:dyDescent="0.3"/>
    <row r="540" s="50" customFormat="1" x14ac:dyDescent="0.3"/>
    <row r="541" s="50" customFormat="1" x14ac:dyDescent="0.3"/>
    <row r="542" s="50" customFormat="1" x14ac:dyDescent="0.3"/>
    <row r="543" s="50" customFormat="1" x14ac:dyDescent="0.3"/>
    <row r="544" s="50" customFormat="1" x14ac:dyDescent="0.3"/>
    <row r="545" s="50" customFormat="1" x14ac:dyDescent="0.3"/>
    <row r="546" s="50" customFormat="1" x14ac:dyDescent="0.3"/>
    <row r="547" s="50" customFormat="1" x14ac:dyDescent="0.3"/>
    <row r="548" s="50" customFormat="1" x14ac:dyDescent="0.3"/>
    <row r="549" s="50" customFormat="1" x14ac:dyDescent="0.3"/>
    <row r="550" s="50" customFormat="1" x14ac:dyDescent="0.3"/>
    <row r="551" s="50" customFormat="1" x14ac:dyDescent="0.3"/>
    <row r="552" s="50" customFormat="1" x14ac:dyDescent="0.3"/>
    <row r="553" s="50" customFormat="1" x14ac:dyDescent="0.3"/>
    <row r="554" s="50" customFormat="1" x14ac:dyDescent="0.3"/>
    <row r="555" s="50" customFormat="1" x14ac:dyDescent="0.3"/>
    <row r="556" s="50" customFormat="1" x14ac:dyDescent="0.3"/>
    <row r="557" s="50" customFormat="1" x14ac:dyDescent="0.3"/>
    <row r="558" s="50" customFormat="1" x14ac:dyDescent="0.3"/>
    <row r="559" s="50" customFormat="1" x14ac:dyDescent="0.3"/>
    <row r="560" s="50" customFormat="1" x14ac:dyDescent="0.3"/>
    <row r="561" s="50" customFormat="1" x14ac:dyDescent="0.3"/>
    <row r="562" s="50" customFormat="1" x14ac:dyDescent="0.3"/>
    <row r="563" s="50" customFormat="1" x14ac:dyDescent="0.3"/>
    <row r="564" s="50" customFormat="1" x14ac:dyDescent="0.3"/>
    <row r="565" s="50" customFormat="1" x14ac:dyDescent="0.3"/>
    <row r="566" s="50" customFormat="1" x14ac:dyDescent="0.3"/>
    <row r="567" s="50" customFormat="1" x14ac:dyDescent="0.3"/>
    <row r="568" s="50" customFormat="1" x14ac:dyDescent="0.3"/>
    <row r="569" s="50" customFormat="1" x14ac:dyDescent="0.3"/>
    <row r="570" s="50" customFormat="1" x14ac:dyDescent="0.3"/>
    <row r="571" s="50" customFormat="1" x14ac:dyDescent="0.3"/>
    <row r="572" s="50" customFormat="1" x14ac:dyDescent="0.3"/>
    <row r="573" s="50" customFormat="1" x14ac:dyDescent="0.3"/>
    <row r="574" s="50" customFormat="1" x14ac:dyDescent="0.3"/>
    <row r="575" s="50" customFormat="1" x14ac:dyDescent="0.3"/>
    <row r="576" s="50" customFormat="1" x14ac:dyDescent="0.3"/>
    <row r="577" s="50" customFormat="1" x14ac:dyDescent="0.3"/>
    <row r="578" s="50" customFormat="1" x14ac:dyDescent="0.3"/>
    <row r="579" s="50" customFormat="1" x14ac:dyDescent="0.3"/>
    <row r="580" s="50" customFormat="1" x14ac:dyDescent="0.3"/>
    <row r="581" s="50" customFormat="1" x14ac:dyDescent="0.3"/>
    <row r="582" s="50" customFormat="1" x14ac:dyDescent="0.3"/>
    <row r="583" s="50" customFormat="1" x14ac:dyDescent="0.3"/>
    <row r="584" s="50" customFormat="1" x14ac:dyDescent="0.3"/>
    <row r="585" s="50" customFormat="1" x14ac:dyDescent="0.3"/>
    <row r="586" s="50" customFormat="1" x14ac:dyDescent="0.3"/>
    <row r="587" s="50" customFormat="1" x14ac:dyDescent="0.3"/>
    <row r="588" s="50" customFormat="1" x14ac:dyDescent="0.3"/>
    <row r="589" s="50" customFormat="1" x14ac:dyDescent="0.3"/>
    <row r="590" s="50" customFormat="1" x14ac:dyDescent="0.3"/>
    <row r="591" s="50" customFormat="1" x14ac:dyDescent="0.3"/>
    <row r="592" s="50" customFormat="1" x14ac:dyDescent="0.3"/>
    <row r="593" s="50" customFormat="1" x14ac:dyDescent="0.3"/>
    <row r="594" s="50" customFormat="1" x14ac:dyDescent="0.3"/>
    <row r="595" s="50" customFormat="1" x14ac:dyDescent="0.3"/>
    <row r="596" s="50" customFormat="1" x14ac:dyDescent="0.3"/>
    <row r="597" s="50" customFormat="1" x14ac:dyDescent="0.3"/>
    <row r="598" s="50" customFormat="1" x14ac:dyDescent="0.3"/>
    <row r="599" s="50" customFormat="1" x14ac:dyDescent="0.3"/>
    <row r="600" s="50" customFormat="1" x14ac:dyDescent="0.3"/>
    <row r="601" s="50" customFormat="1" x14ac:dyDescent="0.3"/>
    <row r="602" s="50" customFormat="1" x14ac:dyDescent="0.3"/>
    <row r="603" s="50" customFormat="1" x14ac:dyDescent="0.3"/>
    <row r="604" s="50" customFormat="1" x14ac:dyDescent="0.3"/>
    <row r="605" s="50" customFormat="1" x14ac:dyDescent="0.3"/>
    <row r="606" s="50" customFormat="1" x14ac:dyDescent="0.3"/>
    <row r="607" s="50" customFormat="1" x14ac:dyDescent="0.3"/>
    <row r="608" s="50" customFormat="1" x14ac:dyDescent="0.3"/>
    <row r="609" s="50" customFormat="1" x14ac:dyDescent="0.3"/>
    <row r="610" s="50" customFormat="1" x14ac:dyDescent="0.3"/>
    <row r="611" s="50" customFormat="1" x14ac:dyDescent="0.3"/>
    <row r="612" s="50" customFormat="1" x14ac:dyDescent="0.3"/>
    <row r="613" s="50" customFormat="1" x14ac:dyDescent="0.3"/>
    <row r="614" s="50" customFormat="1" x14ac:dyDescent="0.3"/>
    <row r="615" s="50" customFormat="1" x14ac:dyDescent="0.3"/>
    <row r="616" s="50" customFormat="1" x14ac:dyDescent="0.3"/>
    <row r="617" s="50" customFormat="1" x14ac:dyDescent="0.3"/>
    <row r="618" s="50" customFormat="1" x14ac:dyDescent="0.3"/>
    <row r="619" s="50" customFormat="1" x14ac:dyDescent="0.3"/>
    <row r="620" s="50" customFormat="1" x14ac:dyDescent="0.3"/>
    <row r="621" s="50" customFormat="1" x14ac:dyDescent="0.3"/>
    <row r="622" s="50" customFormat="1" x14ac:dyDescent="0.3"/>
    <row r="623" s="50" customFormat="1" x14ac:dyDescent="0.3"/>
    <row r="624" s="50" customFormat="1" x14ac:dyDescent="0.3"/>
    <row r="625" s="50" customFormat="1" x14ac:dyDescent="0.3"/>
    <row r="626" s="50" customFormat="1" x14ac:dyDescent="0.3"/>
    <row r="627" s="50" customFormat="1" x14ac:dyDescent="0.3"/>
    <row r="628" s="50" customFormat="1" x14ac:dyDescent="0.3"/>
    <row r="629" s="50" customFormat="1" x14ac:dyDescent="0.3"/>
    <row r="630" s="50" customFormat="1" x14ac:dyDescent="0.3"/>
    <row r="631" s="50" customFormat="1" x14ac:dyDescent="0.3"/>
    <row r="632" s="50" customFormat="1" x14ac:dyDescent="0.3"/>
    <row r="633" s="50" customFormat="1" x14ac:dyDescent="0.3"/>
    <row r="634" s="50" customFormat="1" x14ac:dyDescent="0.3"/>
    <row r="635" s="50" customFormat="1" x14ac:dyDescent="0.3"/>
    <row r="636" s="50" customFormat="1" x14ac:dyDescent="0.3"/>
    <row r="637" s="50" customFormat="1" x14ac:dyDescent="0.3"/>
    <row r="638" s="50" customFormat="1" x14ac:dyDescent="0.3"/>
    <row r="639" s="50" customFormat="1" x14ac:dyDescent="0.3"/>
    <row r="640" s="50" customFormat="1" x14ac:dyDescent="0.3"/>
    <row r="641" s="50" customFormat="1" x14ac:dyDescent="0.3"/>
    <row r="642" s="50" customFormat="1" x14ac:dyDescent="0.3"/>
    <row r="643" s="50" customFormat="1" x14ac:dyDescent="0.3"/>
    <row r="644" s="50" customFormat="1" x14ac:dyDescent="0.3"/>
    <row r="645" s="50" customFormat="1" x14ac:dyDescent="0.3"/>
    <row r="646" s="50" customFormat="1" x14ac:dyDescent="0.3"/>
    <row r="647" s="50" customFormat="1" x14ac:dyDescent="0.3"/>
    <row r="648" s="50" customFormat="1" x14ac:dyDescent="0.3"/>
    <row r="649" s="50" customFormat="1" x14ac:dyDescent="0.3"/>
    <row r="650" s="50" customFormat="1" x14ac:dyDescent="0.3"/>
    <row r="651" s="50" customFormat="1" x14ac:dyDescent="0.3"/>
    <row r="652" s="50" customFormat="1" x14ac:dyDescent="0.3"/>
    <row r="653" s="50" customFormat="1" x14ac:dyDescent="0.3"/>
    <row r="654" s="50" customFormat="1" x14ac:dyDescent="0.3"/>
    <row r="655" s="50" customFormat="1" x14ac:dyDescent="0.3"/>
    <row r="656" s="50" customFormat="1" x14ac:dyDescent="0.3"/>
    <row r="657" s="50" customFormat="1" x14ac:dyDescent="0.3"/>
    <row r="658" s="50" customFormat="1" x14ac:dyDescent="0.3"/>
    <row r="659" s="50" customFormat="1" x14ac:dyDescent="0.3"/>
    <row r="660" s="50" customFormat="1" x14ac:dyDescent="0.3"/>
    <row r="661" s="50" customFormat="1" x14ac:dyDescent="0.3"/>
    <row r="662" s="50" customFormat="1" x14ac:dyDescent="0.3"/>
    <row r="663" s="50" customFormat="1" x14ac:dyDescent="0.3"/>
    <row r="664" s="50" customFormat="1" x14ac:dyDescent="0.3"/>
    <row r="665" s="50" customFormat="1" x14ac:dyDescent="0.3"/>
    <row r="666" s="50" customFormat="1" x14ac:dyDescent="0.3"/>
    <row r="667" s="50" customFormat="1" x14ac:dyDescent="0.3"/>
    <row r="668" s="50" customFormat="1" x14ac:dyDescent="0.3"/>
    <row r="669" s="50" customFormat="1" x14ac:dyDescent="0.3"/>
    <row r="670" s="50" customFormat="1" x14ac:dyDescent="0.3"/>
    <row r="671" s="50" customFormat="1" x14ac:dyDescent="0.3"/>
    <row r="672" s="50" customFormat="1" x14ac:dyDescent="0.3"/>
    <row r="673" s="50" customFormat="1" x14ac:dyDescent="0.3"/>
    <row r="674" s="50" customFormat="1" x14ac:dyDescent="0.3"/>
    <row r="675" s="50" customFormat="1" x14ac:dyDescent="0.3"/>
    <row r="676" s="50" customFormat="1" x14ac:dyDescent="0.3"/>
    <row r="677" s="50" customFormat="1" x14ac:dyDescent="0.3"/>
    <row r="678" s="50" customFormat="1" x14ac:dyDescent="0.3"/>
    <row r="679" s="50" customFormat="1" x14ac:dyDescent="0.3"/>
    <row r="680" s="50" customFormat="1" x14ac:dyDescent="0.3"/>
    <row r="681" s="50" customFormat="1" x14ac:dyDescent="0.3"/>
    <row r="682" s="50" customFormat="1" x14ac:dyDescent="0.3"/>
    <row r="683" s="50" customFormat="1" x14ac:dyDescent="0.3"/>
    <row r="684" s="50" customFormat="1" x14ac:dyDescent="0.3"/>
    <row r="685" s="50" customFormat="1" x14ac:dyDescent="0.3"/>
    <row r="686" s="50" customFormat="1" x14ac:dyDescent="0.3"/>
    <row r="687" s="50" customFormat="1" x14ac:dyDescent="0.3"/>
    <row r="688" s="50" customFormat="1" x14ac:dyDescent="0.3"/>
    <row r="689" s="50" customFormat="1" x14ac:dyDescent="0.3"/>
    <row r="690" s="50" customFormat="1" x14ac:dyDescent="0.3"/>
    <row r="691" s="50" customFormat="1" x14ac:dyDescent="0.3"/>
    <row r="692" s="50" customFormat="1" x14ac:dyDescent="0.3"/>
    <row r="693" s="50" customFormat="1" x14ac:dyDescent="0.3"/>
    <row r="694" s="50" customFormat="1" x14ac:dyDescent="0.3"/>
    <row r="695" s="50" customFormat="1" x14ac:dyDescent="0.3"/>
    <row r="696" s="50" customFormat="1" x14ac:dyDescent="0.3"/>
    <row r="697" s="50" customFormat="1" x14ac:dyDescent="0.3"/>
    <row r="698" s="50" customFormat="1" x14ac:dyDescent="0.3"/>
    <row r="699" s="50" customFormat="1" x14ac:dyDescent="0.3"/>
    <row r="700" s="50" customFormat="1" x14ac:dyDescent="0.3"/>
    <row r="701" s="50" customFormat="1" x14ac:dyDescent="0.3"/>
    <row r="702" s="50" customFormat="1" x14ac:dyDescent="0.3"/>
    <row r="703" s="50" customFormat="1" x14ac:dyDescent="0.3"/>
    <row r="704" s="50" customFormat="1" x14ac:dyDescent="0.3"/>
    <row r="705" s="50" customFormat="1" x14ac:dyDescent="0.3"/>
    <row r="706" s="50" customFormat="1" x14ac:dyDescent="0.3"/>
    <row r="707" s="50" customFormat="1" x14ac:dyDescent="0.3"/>
    <row r="708" s="50" customFormat="1" x14ac:dyDescent="0.3"/>
    <row r="709" s="50" customFormat="1" x14ac:dyDescent="0.3"/>
    <row r="710" s="50" customFormat="1" x14ac:dyDescent="0.3"/>
    <row r="711" s="50" customFormat="1" x14ac:dyDescent="0.3"/>
    <row r="712" s="50" customFormat="1" x14ac:dyDescent="0.3"/>
    <row r="713" s="50" customFormat="1" x14ac:dyDescent="0.3"/>
    <row r="714" s="50" customFormat="1" x14ac:dyDescent="0.3"/>
    <row r="715" s="50" customFormat="1" x14ac:dyDescent="0.3"/>
    <row r="716" s="50" customFormat="1" x14ac:dyDescent="0.3"/>
    <row r="717" s="50" customFormat="1" x14ac:dyDescent="0.3"/>
    <row r="718" s="50" customFormat="1" x14ac:dyDescent="0.3"/>
    <row r="719" s="50" customFormat="1" x14ac:dyDescent="0.3"/>
    <row r="720" s="50" customFormat="1" x14ac:dyDescent="0.3"/>
    <row r="721" s="50" customFormat="1" x14ac:dyDescent="0.3"/>
    <row r="722" s="50" customFormat="1" x14ac:dyDescent="0.3"/>
    <row r="723" s="50" customFormat="1" x14ac:dyDescent="0.3"/>
    <row r="724" s="50" customFormat="1" x14ac:dyDescent="0.3"/>
    <row r="725" s="50" customFormat="1" x14ac:dyDescent="0.3"/>
    <row r="726" s="50" customFormat="1" x14ac:dyDescent="0.3"/>
    <row r="727" s="50" customFormat="1" x14ac:dyDescent="0.3"/>
    <row r="728" s="50" customFormat="1" x14ac:dyDescent="0.3"/>
    <row r="729" s="50" customFormat="1" x14ac:dyDescent="0.3"/>
    <row r="730" s="50" customFormat="1" x14ac:dyDescent="0.3"/>
    <row r="731" s="50" customFormat="1" x14ac:dyDescent="0.3"/>
    <row r="732" s="50" customFormat="1" x14ac:dyDescent="0.3"/>
    <row r="733" s="50" customFormat="1" x14ac:dyDescent="0.3"/>
    <row r="734" s="50" customFormat="1" x14ac:dyDescent="0.3"/>
    <row r="735" s="50" customFormat="1" x14ac:dyDescent="0.3"/>
    <row r="736" s="50" customFormat="1" x14ac:dyDescent="0.3"/>
    <row r="737" s="50" customFormat="1" x14ac:dyDescent="0.3"/>
    <row r="738" s="50" customFormat="1" x14ac:dyDescent="0.3"/>
    <row r="739" s="50" customFormat="1" x14ac:dyDescent="0.3"/>
    <row r="740" s="50" customFormat="1" x14ac:dyDescent="0.3"/>
    <row r="741" s="50" customFormat="1" x14ac:dyDescent="0.3"/>
    <row r="742" s="50" customFormat="1" x14ac:dyDescent="0.3"/>
    <row r="743" s="50" customFormat="1" x14ac:dyDescent="0.3"/>
    <row r="744" s="50" customFormat="1" x14ac:dyDescent="0.3"/>
    <row r="745" s="50" customFormat="1" x14ac:dyDescent="0.3"/>
    <row r="746" s="50" customFormat="1" x14ac:dyDescent="0.3"/>
    <row r="747" s="50" customFormat="1" x14ac:dyDescent="0.3"/>
    <row r="748" s="50" customFormat="1" x14ac:dyDescent="0.3"/>
    <row r="749" s="50" customFormat="1" x14ac:dyDescent="0.3"/>
    <row r="750" s="50" customFormat="1" x14ac:dyDescent="0.3"/>
    <row r="751" s="50" customFormat="1" x14ac:dyDescent="0.3"/>
    <row r="752" s="50" customFormat="1" x14ac:dyDescent="0.3"/>
    <row r="753" s="50" customFormat="1" x14ac:dyDescent="0.3"/>
    <row r="754" s="50" customFormat="1" x14ac:dyDescent="0.3"/>
    <row r="755" s="50" customFormat="1" x14ac:dyDescent="0.3"/>
    <row r="756" s="50" customFormat="1" x14ac:dyDescent="0.3"/>
    <row r="757" s="50" customFormat="1" x14ac:dyDescent="0.3"/>
    <row r="758" s="50" customFormat="1" x14ac:dyDescent="0.3"/>
    <row r="759" s="50" customFormat="1" x14ac:dyDescent="0.3"/>
    <row r="760" s="50" customFormat="1" x14ac:dyDescent="0.3"/>
    <row r="761" s="50" customFormat="1" x14ac:dyDescent="0.3"/>
    <row r="762" s="50" customFormat="1" x14ac:dyDescent="0.3"/>
    <row r="763" s="50" customFormat="1" x14ac:dyDescent="0.3"/>
    <row r="764" s="50" customFormat="1" x14ac:dyDescent="0.3"/>
    <row r="765" s="50" customFormat="1" x14ac:dyDescent="0.3"/>
    <row r="766" s="50" customFormat="1" x14ac:dyDescent="0.3"/>
    <row r="767" s="50" customFormat="1" x14ac:dyDescent="0.3"/>
    <row r="768" s="50" customFormat="1" x14ac:dyDescent="0.3"/>
    <row r="769" s="50" customFormat="1" x14ac:dyDescent="0.3"/>
    <row r="770" s="50" customFormat="1" x14ac:dyDescent="0.3"/>
    <row r="771" s="50" customFormat="1" x14ac:dyDescent="0.3"/>
    <row r="772" s="50" customFormat="1" x14ac:dyDescent="0.3"/>
    <row r="773" s="50" customFormat="1" x14ac:dyDescent="0.3"/>
    <row r="774" s="50" customFormat="1" x14ac:dyDescent="0.3"/>
    <row r="775" s="50" customFormat="1" x14ac:dyDescent="0.3"/>
    <row r="776" s="50" customFormat="1" x14ac:dyDescent="0.3"/>
    <row r="777" s="50" customFormat="1" x14ac:dyDescent="0.3"/>
    <row r="778" s="50" customFormat="1" x14ac:dyDescent="0.3"/>
    <row r="779" s="50" customFormat="1" x14ac:dyDescent="0.3"/>
    <row r="780" s="50" customFormat="1" x14ac:dyDescent="0.3"/>
    <row r="781" s="50" customFormat="1" x14ac:dyDescent="0.3"/>
    <row r="782" s="50" customFormat="1" x14ac:dyDescent="0.3"/>
    <row r="783" s="50" customFormat="1" x14ac:dyDescent="0.3"/>
    <row r="784" s="50" customFormat="1" x14ac:dyDescent="0.3"/>
    <row r="785" s="50" customFormat="1" x14ac:dyDescent="0.3"/>
    <row r="786" s="50" customFormat="1" x14ac:dyDescent="0.3"/>
    <row r="787" s="50" customFormat="1" x14ac:dyDescent="0.3"/>
    <row r="788" s="50" customFormat="1" x14ac:dyDescent="0.3"/>
    <row r="789" s="50" customFormat="1" x14ac:dyDescent="0.3"/>
    <row r="790" s="50" customFormat="1" x14ac:dyDescent="0.3"/>
    <row r="791" s="50" customFormat="1" x14ac:dyDescent="0.3"/>
    <row r="792" s="50" customFormat="1" x14ac:dyDescent="0.3"/>
    <row r="793" s="50" customFormat="1" x14ac:dyDescent="0.3"/>
    <row r="794" s="50" customFormat="1" x14ac:dyDescent="0.3"/>
    <row r="795" s="50" customFormat="1" x14ac:dyDescent="0.3"/>
    <row r="796" s="50" customFormat="1" x14ac:dyDescent="0.3"/>
    <row r="797" s="50" customFormat="1" x14ac:dyDescent="0.3"/>
    <row r="798" s="50" customFormat="1" x14ac:dyDescent="0.3"/>
    <row r="799" s="50" customFormat="1" x14ac:dyDescent="0.3"/>
    <row r="800" s="50" customFormat="1" x14ac:dyDescent="0.3"/>
    <row r="801" s="50" customFormat="1" x14ac:dyDescent="0.3"/>
    <row r="802" s="50" customFormat="1" x14ac:dyDescent="0.3"/>
    <row r="803" s="50" customFormat="1" x14ac:dyDescent="0.3"/>
    <row r="804" s="50" customFormat="1" x14ac:dyDescent="0.3"/>
    <row r="805" s="50" customFormat="1" x14ac:dyDescent="0.3"/>
    <row r="806" s="50" customFormat="1" x14ac:dyDescent="0.3"/>
    <row r="807" s="50" customFormat="1" x14ac:dyDescent="0.3"/>
    <row r="808" s="50" customFormat="1" x14ac:dyDescent="0.3"/>
    <row r="809" s="50" customFormat="1" x14ac:dyDescent="0.3"/>
    <row r="810" s="50" customFormat="1" x14ac:dyDescent="0.3"/>
    <row r="811" s="50" customFormat="1" x14ac:dyDescent="0.3"/>
    <row r="812" s="50" customFormat="1" x14ac:dyDescent="0.3"/>
    <row r="813" s="50" customFormat="1" x14ac:dyDescent="0.3"/>
    <row r="814" s="50" customFormat="1" x14ac:dyDescent="0.3"/>
    <row r="815" s="50" customFormat="1" x14ac:dyDescent="0.3"/>
    <row r="816" s="50" customFormat="1" x14ac:dyDescent="0.3"/>
    <row r="817" s="50" customFormat="1" x14ac:dyDescent="0.3"/>
    <row r="818" s="50" customFormat="1" x14ac:dyDescent="0.3"/>
    <row r="819" s="50" customFormat="1" x14ac:dyDescent="0.3"/>
    <row r="820" s="50" customFormat="1" x14ac:dyDescent="0.3"/>
    <row r="821" s="50" customFormat="1" x14ac:dyDescent="0.3"/>
    <row r="822" s="50" customFormat="1" x14ac:dyDescent="0.3"/>
    <row r="823" s="50" customFormat="1" x14ac:dyDescent="0.3"/>
    <row r="824" s="50" customFormat="1" x14ac:dyDescent="0.3"/>
    <row r="825" s="50" customFormat="1" x14ac:dyDescent="0.3"/>
    <row r="826" s="50" customFormat="1" x14ac:dyDescent="0.3"/>
    <row r="827" s="50" customFormat="1" x14ac:dyDescent="0.3"/>
    <row r="828" s="50" customFormat="1" x14ac:dyDescent="0.3"/>
    <row r="829" s="50" customFormat="1" x14ac:dyDescent="0.3"/>
    <row r="830" s="50" customFormat="1" x14ac:dyDescent="0.3"/>
    <row r="831" s="50" customFormat="1" x14ac:dyDescent="0.3"/>
    <row r="832" s="50" customFormat="1" x14ac:dyDescent="0.3"/>
    <row r="833" s="50" customFormat="1" x14ac:dyDescent="0.3"/>
    <row r="834" s="50" customFormat="1" x14ac:dyDescent="0.3"/>
    <row r="835" s="50" customFormat="1" x14ac:dyDescent="0.3"/>
    <row r="836" s="50" customFormat="1" x14ac:dyDescent="0.3"/>
    <row r="837" s="50" customFormat="1" x14ac:dyDescent="0.3"/>
    <row r="838" s="50" customFormat="1" x14ac:dyDescent="0.3"/>
    <row r="839" s="50" customFormat="1" x14ac:dyDescent="0.3"/>
    <row r="840" s="50" customFormat="1" x14ac:dyDescent="0.3"/>
    <row r="841" s="50" customFormat="1" x14ac:dyDescent="0.3"/>
    <row r="842" s="50" customFormat="1" x14ac:dyDescent="0.3"/>
    <row r="843" s="50" customFormat="1" x14ac:dyDescent="0.3"/>
    <row r="844" s="50" customFormat="1" x14ac:dyDescent="0.3"/>
    <row r="845" s="50" customFormat="1" x14ac:dyDescent="0.3"/>
    <row r="846" s="50" customFormat="1" x14ac:dyDescent="0.3"/>
    <row r="847" s="50" customFormat="1" x14ac:dyDescent="0.3"/>
    <row r="848" s="50" customFormat="1" x14ac:dyDescent="0.3"/>
    <row r="849" s="50" customFormat="1" x14ac:dyDescent="0.3"/>
    <row r="850" s="50" customFormat="1" x14ac:dyDescent="0.3"/>
    <row r="851" s="50" customFormat="1" x14ac:dyDescent="0.3"/>
    <row r="852" s="50" customFormat="1" x14ac:dyDescent="0.3"/>
    <row r="853" s="50" customFormat="1" x14ac:dyDescent="0.3"/>
    <row r="854" s="50" customFormat="1" x14ac:dyDescent="0.3"/>
    <row r="855" s="50" customFormat="1" x14ac:dyDescent="0.3"/>
    <row r="856" s="50" customFormat="1" x14ac:dyDescent="0.3"/>
    <row r="857" s="50" customFormat="1" x14ac:dyDescent="0.3"/>
    <row r="858" s="50" customFormat="1" x14ac:dyDescent="0.3"/>
    <row r="859" s="50" customFormat="1" x14ac:dyDescent="0.3"/>
    <row r="860" s="50" customFormat="1" x14ac:dyDescent="0.3"/>
    <row r="861" s="50" customFormat="1" x14ac:dyDescent="0.3"/>
    <row r="862" s="50" customFormat="1" x14ac:dyDescent="0.3"/>
    <row r="863" s="50" customFormat="1" x14ac:dyDescent="0.3"/>
    <row r="864" s="50" customFormat="1" x14ac:dyDescent="0.3"/>
    <row r="865" s="50" customFormat="1" x14ac:dyDescent="0.3"/>
    <row r="866" s="50" customFormat="1" x14ac:dyDescent="0.3"/>
    <row r="867" s="50" customFormat="1" x14ac:dyDescent="0.3"/>
    <row r="868" s="50" customFormat="1" x14ac:dyDescent="0.3"/>
    <row r="869" s="50" customFormat="1" x14ac:dyDescent="0.3"/>
    <row r="870" s="50" customFormat="1" x14ac:dyDescent="0.3"/>
    <row r="871" s="50" customFormat="1" x14ac:dyDescent="0.3"/>
    <row r="872" s="50" customFormat="1" x14ac:dyDescent="0.3"/>
    <row r="873" s="50" customFormat="1" x14ac:dyDescent="0.3"/>
    <row r="874" s="50" customFormat="1" x14ac:dyDescent="0.3"/>
    <row r="875" s="50" customFormat="1" x14ac:dyDescent="0.3"/>
    <row r="876" s="50" customFormat="1" x14ac:dyDescent="0.3"/>
    <row r="877" s="50" customFormat="1" x14ac:dyDescent="0.3"/>
    <row r="878" s="50" customFormat="1" x14ac:dyDescent="0.3"/>
    <row r="879" s="50" customFormat="1" x14ac:dyDescent="0.3"/>
    <row r="880" s="50" customFormat="1" x14ac:dyDescent="0.3"/>
    <row r="881" s="50" customFormat="1" x14ac:dyDescent="0.3"/>
    <row r="882" s="50" customFormat="1" x14ac:dyDescent="0.3"/>
    <row r="883" s="50" customFormat="1" x14ac:dyDescent="0.3"/>
    <row r="884" s="50" customFormat="1" x14ac:dyDescent="0.3"/>
    <row r="885" s="50" customFormat="1" x14ac:dyDescent="0.3"/>
    <row r="886" s="50" customFormat="1" x14ac:dyDescent="0.3"/>
    <row r="887" s="50" customFormat="1" x14ac:dyDescent="0.3"/>
    <row r="888" s="50" customFormat="1" x14ac:dyDescent="0.3"/>
    <row r="889" s="50" customFormat="1" x14ac:dyDescent="0.3"/>
    <row r="890" s="50" customFormat="1" x14ac:dyDescent="0.3"/>
    <row r="891" s="50" customFormat="1" x14ac:dyDescent="0.3"/>
    <row r="892" s="50" customFormat="1" x14ac:dyDescent="0.3"/>
    <row r="893" s="50" customFormat="1" x14ac:dyDescent="0.3"/>
    <row r="894" s="50" customFormat="1" x14ac:dyDescent="0.3"/>
    <row r="895" s="50" customFormat="1" x14ac:dyDescent="0.3"/>
    <row r="896" s="50" customFormat="1" x14ac:dyDescent="0.3"/>
    <row r="897" s="50" customFormat="1" x14ac:dyDescent="0.3"/>
    <row r="898" s="50" customFormat="1" x14ac:dyDescent="0.3"/>
    <row r="899" s="50" customFormat="1" x14ac:dyDescent="0.3"/>
    <row r="900" s="50" customFormat="1" x14ac:dyDescent="0.3"/>
    <row r="901" s="50" customFormat="1" x14ac:dyDescent="0.3"/>
    <row r="902" s="50" customFormat="1" x14ac:dyDescent="0.3"/>
    <row r="903" s="50" customFormat="1" x14ac:dyDescent="0.3"/>
    <row r="904" s="50" customFormat="1" x14ac:dyDescent="0.3"/>
    <row r="905" s="50" customFormat="1" x14ac:dyDescent="0.3"/>
    <row r="906" s="50" customFormat="1" x14ac:dyDescent="0.3"/>
    <row r="907" s="50" customFormat="1" x14ac:dyDescent="0.3"/>
    <row r="908" s="50" customFormat="1" x14ac:dyDescent="0.3"/>
    <row r="909" s="50" customFormat="1" x14ac:dyDescent="0.3"/>
    <row r="910" s="50" customFormat="1" x14ac:dyDescent="0.3"/>
    <row r="911" s="50" customFormat="1" x14ac:dyDescent="0.3"/>
    <row r="912" s="50" customFormat="1" x14ac:dyDescent="0.3"/>
    <row r="913" s="50" customFormat="1" x14ac:dyDescent="0.3"/>
    <row r="914" s="50" customFormat="1" x14ac:dyDescent="0.3"/>
    <row r="915" s="50" customFormat="1" x14ac:dyDescent="0.3"/>
    <row r="916" s="50" customFormat="1" x14ac:dyDescent="0.3"/>
    <row r="917" s="50" customFormat="1" x14ac:dyDescent="0.3"/>
    <row r="918" s="50" customFormat="1" x14ac:dyDescent="0.3"/>
    <row r="919" s="50" customFormat="1" x14ac:dyDescent="0.3"/>
    <row r="920" s="50" customFormat="1" x14ac:dyDescent="0.3"/>
    <row r="921" s="50" customFormat="1" x14ac:dyDescent="0.3"/>
    <row r="922" s="50" customFormat="1" x14ac:dyDescent="0.3"/>
    <row r="923" s="50" customFormat="1" x14ac:dyDescent="0.3"/>
    <row r="924" s="50" customFormat="1" x14ac:dyDescent="0.3"/>
    <row r="925" s="50" customFormat="1" x14ac:dyDescent="0.3"/>
    <row r="926" s="50" customFormat="1" x14ac:dyDescent="0.3"/>
    <row r="927" s="50" customFormat="1" x14ac:dyDescent="0.3"/>
    <row r="928" s="50" customFormat="1" x14ac:dyDescent="0.3"/>
    <row r="929" s="50" customFormat="1" x14ac:dyDescent="0.3"/>
    <row r="930" s="50" customFormat="1" x14ac:dyDescent="0.3"/>
    <row r="931" s="50" customFormat="1" x14ac:dyDescent="0.3"/>
    <row r="932" s="50" customFormat="1" x14ac:dyDescent="0.3"/>
    <row r="933" s="50" customFormat="1" x14ac:dyDescent="0.3"/>
    <row r="934" s="50" customFormat="1" x14ac:dyDescent="0.3"/>
    <row r="935" s="50" customFormat="1" x14ac:dyDescent="0.3"/>
    <row r="936" s="50" customFormat="1" x14ac:dyDescent="0.3"/>
    <row r="937" s="50" customFormat="1" x14ac:dyDescent="0.3"/>
    <row r="938" s="50" customFormat="1" x14ac:dyDescent="0.3"/>
    <row r="939" s="50" customFormat="1" x14ac:dyDescent="0.3"/>
    <row r="940" s="50" customFormat="1" x14ac:dyDescent="0.3"/>
    <row r="941" s="50" customFormat="1" x14ac:dyDescent="0.3"/>
    <row r="942" s="50" customFormat="1" x14ac:dyDescent="0.3"/>
    <row r="943" s="50" customFormat="1" x14ac:dyDescent="0.3"/>
    <row r="944" s="50" customFormat="1" x14ac:dyDescent="0.3"/>
    <row r="945" s="50" customFormat="1" x14ac:dyDescent="0.3"/>
    <row r="946" s="50" customFormat="1" x14ac:dyDescent="0.3"/>
    <row r="947" s="50" customFormat="1" x14ac:dyDescent="0.3"/>
    <row r="948" s="50" customFormat="1" x14ac:dyDescent="0.3"/>
    <row r="949" s="50" customFormat="1" x14ac:dyDescent="0.3"/>
    <row r="950" s="50" customFormat="1" x14ac:dyDescent="0.3"/>
    <row r="951" s="50" customFormat="1" x14ac:dyDescent="0.3"/>
    <row r="952" s="50" customFormat="1" x14ac:dyDescent="0.3"/>
    <row r="953" s="50" customFormat="1" x14ac:dyDescent="0.3"/>
    <row r="954" s="50" customFormat="1" x14ac:dyDescent="0.3"/>
    <row r="955" s="50" customFormat="1" x14ac:dyDescent="0.3"/>
    <row r="956" s="50" customFormat="1" x14ac:dyDescent="0.3"/>
    <row r="957" s="50" customFormat="1" x14ac:dyDescent="0.3"/>
    <row r="958" s="50" customFormat="1" x14ac:dyDescent="0.3"/>
    <row r="959" s="50" customFormat="1" x14ac:dyDescent="0.3"/>
    <row r="960" s="50" customFormat="1" x14ac:dyDescent="0.3"/>
    <row r="961" s="50" customFormat="1" x14ac:dyDescent="0.3"/>
    <row r="962" s="50" customFormat="1" x14ac:dyDescent="0.3"/>
    <row r="963" s="50" customFormat="1" x14ac:dyDescent="0.3"/>
    <row r="964" s="50" customFormat="1" x14ac:dyDescent="0.3"/>
    <row r="965" s="50" customFormat="1" x14ac:dyDescent="0.3"/>
    <row r="966" s="50" customFormat="1" x14ac:dyDescent="0.3"/>
    <row r="967" s="50" customFormat="1" x14ac:dyDescent="0.3"/>
    <row r="968" s="50" customFormat="1" x14ac:dyDescent="0.3"/>
    <row r="969" s="50" customFormat="1" x14ac:dyDescent="0.3"/>
    <row r="970" s="50" customFormat="1" x14ac:dyDescent="0.3"/>
    <row r="971" s="50" customFormat="1" x14ac:dyDescent="0.3"/>
    <row r="972" s="50" customFormat="1" x14ac:dyDescent="0.3"/>
    <row r="973" s="50" customFormat="1" x14ac:dyDescent="0.3"/>
    <row r="974" s="50" customFormat="1" x14ac:dyDescent="0.3"/>
    <row r="975" s="50" customFormat="1" x14ac:dyDescent="0.3"/>
    <row r="976" s="50" customFormat="1" x14ac:dyDescent="0.3"/>
    <row r="977" s="50" customFormat="1" x14ac:dyDescent="0.3"/>
    <row r="978" s="50" customFormat="1" x14ac:dyDescent="0.3"/>
    <row r="979" s="50" customFormat="1" x14ac:dyDescent="0.3"/>
    <row r="980" s="50" customFormat="1" x14ac:dyDescent="0.3"/>
    <row r="981" s="50" customFormat="1" x14ac:dyDescent="0.3"/>
    <row r="982" s="50" customFormat="1" x14ac:dyDescent="0.3"/>
    <row r="983" s="50" customFormat="1" x14ac:dyDescent="0.3"/>
    <row r="984" s="50" customFormat="1" x14ac:dyDescent="0.3"/>
    <row r="985" s="50" customFormat="1" x14ac:dyDescent="0.3"/>
    <row r="986" s="50" customFormat="1" x14ac:dyDescent="0.3"/>
    <row r="987" s="50" customFormat="1" x14ac:dyDescent="0.3"/>
    <row r="988" s="50" customFormat="1" x14ac:dyDescent="0.3"/>
    <row r="989" s="50" customFormat="1" x14ac:dyDescent="0.3"/>
    <row r="990" s="50" customFormat="1" x14ac:dyDescent="0.3"/>
    <row r="991" s="50" customFormat="1" x14ac:dyDescent="0.3"/>
    <row r="992" s="50" customFormat="1" x14ac:dyDescent="0.3"/>
    <row r="993" s="50" customFormat="1" x14ac:dyDescent="0.3"/>
    <row r="994" s="50" customFormat="1" x14ac:dyDescent="0.3"/>
    <row r="995" s="50" customFormat="1" x14ac:dyDescent="0.3"/>
    <row r="996" s="50" customFormat="1" x14ac:dyDescent="0.3"/>
    <row r="997" s="50" customFormat="1" x14ac:dyDescent="0.3"/>
    <row r="998" s="50" customFormat="1" x14ac:dyDescent="0.3"/>
    <row r="999" s="50" customFormat="1" x14ac:dyDescent="0.3"/>
    <row r="1000" s="50" customFormat="1" x14ac:dyDescent="0.3"/>
    <row r="1001" s="50" customFormat="1" x14ac:dyDescent="0.3"/>
    <row r="1002" s="50" customFormat="1" x14ac:dyDescent="0.3"/>
    <row r="1003" s="50" customFormat="1" x14ac:dyDescent="0.3"/>
    <row r="1004" s="50" customFormat="1" x14ac:dyDescent="0.3"/>
    <row r="1005" s="50" customFormat="1" x14ac:dyDescent="0.3"/>
    <row r="1006" s="50" customFormat="1" x14ac:dyDescent="0.3"/>
    <row r="1007" s="50" customFormat="1" x14ac:dyDescent="0.3"/>
    <row r="1008" s="50" customFormat="1" x14ac:dyDescent="0.3"/>
    <row r="1009" s="50" customFormat="1" x14ac:dyDescent="0.3"/>
    <row r="1010" s="50" customFormat="1" x14ac:dyDescent="0.3"/>
    <row r="1011" s="50" customFormat="1" x14ac:dyDescent="0.3"/>
    <row r="1012" s="50" customFormat="1" x14ac:dyDescent="0.3"/>
    <row r="1013" s="50" customFormat="1" x14ac:dyDescent="0.3"/>
    <row r="1014" s="50" customFormat="1" x14ac:dyDescent="0.3"/>
    <row r="1015" s="50" customFormat="1" x14ac:dyDescent="0.3"/>
    <row r="1016" s="50" customFormat="1" x14ac:dyDescent="0.3"/>
    <row r="1017" s="50" customFormat="1" x14ac:dyDescent="0.3"/>
    <row r="1018" s="50" customFormat="1" x14ac:dyDescent="0.3"/>
    <row r="1019" s="50" customFormat="1" x14ac:dyDescent="0.3"/>
    <row r="1020" s="50" customFormat="1" x14ac:dyDescent="0.3"/>
    <row r="1021" s="50" customFormat="1" x14ac:dyDescent="0.3"/>
    <row r="1022" s="50" customFormat="1" x14ac:dyDescent="0.3"/>
    <row r="1023" s="50" customFormat="1" x14ac:dyDescent="0.3"/>
    <row r="1024" s="50" customFormat="1" x14ac:dyDescent="0.3"/>
    <row r="1025" s="50" customFormat="1" x14ac:dyDescent="0.3"/>
    <row r="1026" s="50" customFormat="1" x14ac:dyDescent="0.3"/>
    <row r="1027" s="50" customFormat="1" x14ac:dyDescent="0.3"/>
    <row r="1028" s="50" customFormat="1" x14ac:dyDescent="0.3"/>
    <row r="1029" s="50" customFormat="1" x14ac:dyDescent="0.3"/>
    <row r="1030" s="50" customFormat="1" x14ac:dyDescent="0.3"/>
    <row r="1031" s="50" customFormat="1" x14ac:dyDescent="0.3"/>
    <row r="1032" s="50" customFormat="1" x14ac:dyDescent="0.3"/>
    <row r="1033" s="50" customFormat="1" x14ac:dyDescent="0.3"/>
    <row r="1034" s="50" customFormat="1" x14ac:dyDescent="0.3"/>
    <row r="1035" s="50" customFormat="1" x14ac:dyDescent="0.3"/>
    <row r="1036" s="50" customFormat="1" x14ac:dyDescent="0.3"/>
    <row r="1037" s="50" customFormat="1" x14ac:dyDescent="0.3"/>
    <row r="1038" s="50" customFormat="1" x14ac:dyDescent="0.3"/>
    <row r="1039" s="50" customFormat="1" x14ac:dyDescent="0.3"/>
    <row r="1040" s="50" customFormat="1" x14ac:dyDescent="0.3"/>
    <row r="1041" s="50" customFormat="1" x14ac:dyDescent="0.3"/>
    <row r="1042" s="50" customFormat="1" x14ac:dyDescent="0.3"/>
    <row r="1043" s="50" customFormat="1" x14ac:dyDescent="0.3"/>
    <row r="1044" s="50" customFormat="1" x14ac:dyDescent="0.3"/>
    <row r="1045" s="50" customFormat="1" x14ac:dyDescent="0.3"/>
    <row r="1046" s="50" customFormat="1" x14ac:dyDescent="0.3"/>
    <row r="1047" s="50" customFormat="1" x14ac:dyDescent="0.3"/>
    <row r="1048" s="50" customFormat="1" x14ac:dyDescent="0.3"/>
    <row r="1049" s="50" customFormat="1" x14ac:dyDescent="0.3"/>
    <row r="1050" s="50" customFormat="1" x14ac:dyDescent="0.3"/>
    <row r="1051" s="50" customFormat="1" x14ac:dyDescent="0.3"/>
    <row r="1052" s="50" customFormat="1" x14ac:dyDescent="0.3"/>
    <row r="1053" s="50" customFormat="1" x14ac:dyDescent="0.3"/>
    <row r="1054" s="50" customFormat="1" x14ac:dyDescent="0.3"/>
    <row r="1055" s="50" customFormat="1" x14ac:dyDescent="0.3"/>
    <row r="1056" s="50" customFormat="1" x14ac:dyDescent="0.3"/>
    <row r="1057" s="50" customFormat="1" x14ac:dyDescent="0.3"/>
    <row r="1058" s="50" customFormat="1" x14ac:dyDescent="0.3"/>
    <row r="1059" s="50" customFormat="1" x14ac:dyDescent="0.3"/>
    <row r="1060" s="50" customFormat="1" x14ac:dyDescent="0.3"/>
    <row r="1061" s="50" customFormat="1" x14ac:dyDescent="0.3"/>
    <row r="1062" s="50" customFormat="1" x14ac:dyDescent="0.3"/>
    <row r="1063" s="50" customFormat="1" x14ac:dyDescent="0.3"/>
    <row r="1064" s="50" customFormat="1" x14ac:dyDescent="0.3"/>
    <row r="1065" s="50" customFormat="1" x14ac:dyDescent="0.3"/>
    <row r="1066" s="50" customFormat="1" x14ac:dyDescent="0.3"/>
    <row r="1067" s="50" customFormat="1" x14ac:dyDescent="0.3"/>
    <row r="1068" s="50" customFormat="1" x14ac:dyDescent="0.3"/>
    <row r="1069" s="50" customFormat="1" x14ac:dyDescent="0.3"/>
    <row r="1070" s="50" customFormat="1" x14ac:dyDescent="0.3"/>
    <row r="1071" s="50" customFormat="1" x14ac:dyDescent="0.3"/>
    <row r="1072" s="50" customFormat="1" x14ac:dyDescent="0.3"/>
    <row r="1073" s="50" customFormat="1" x14ac:dyDescent="0.3"/>
    <row r="1074" s="50" customFormat="1" x14ac:dyDescent="0.3"/>
    <row r="1075" s="50" customFormat="1" x14ac:dyDescent="0.3"/>
    <row r="1076" s="50" customFormat="1" x14ac:dyDescent="0.3"/>
    <row r="1077" s="50" customFormat="1" x14ac:dyDescent="0.3"/>
    <row r="1078" s="50" customFormat="1" x14ac:dyDescent="0.3"/>
    <row r="1079" s="50" customFormat="1" x14ac:dyDescent="0.3"/>
    <row r="1080" s="50" customFormat="1" x14ac:dyDescent="0.3"/>
    <row r="1081" s="50" customFormat="1" x14ac:dyDescent="0.3"/>
    <row r="1082" s="50" customFormat="1" x14ac:dyDescent="0.3"/>
    <row r="1083" s="50" customFormat="1" x14ac:dyDescent="0.3"/>
    <row r="1084" s="50" customFormat="1" x14ac:dyDescent="0.3"/>
    <row r="1085" s="50" customFormat="1" x14ac:dyDescent="0.3"/>
    <row r="1086" s="50" customFormat="1" x14ac:dyDescent="0.3"/>
    <row r="1087" s="50" customFormat="1" x14ac:dyDescent="0.3"/>
    <row r="1088" s="50" customFormat="1" x14ac:dyDescent="0.3"/>
    <row r="1089" s="50" customFormat="1" x14ac:dyDescent="0.3"/>
    <row r="1090" s="50" customFormat="1" x14ac:dyDescent="0.3"/>
    <row r="1091" s="50" customFormat="1" x14ac:dyDescent="0.3"/>
    <row r="1092" s="50" customFormat="1" x14ac:dyDescent="0.3"/>
    <row r="1093" s="50" customFormat="1" x14ac:dyDescent="0.3"/>
    <row r="1094" s="50" customFormat="1" x14ac:dyDescent="0.3"/>
    <row r="1095" s="50" customFormat="1" x14ac:dyDescent="0.3"/>
    <row r="1096" s="50" customFormat="1" x14ac:dyDescent="0.3"/>
    <row r="1097" s="50" customFormat="1" x14ac:dyDescent="0.3"/>
    <row r="1098" s="50" customFormat="1" x14ac:dyDescent="0.3"/>
    <row r="1099" s="50" customFormat="1" x14ac:dyDescent="0.3"/>
    <row r="1100" s="50" customFormat="1" x14ac:dyDescent="0.3"/>
    <row r="1101" s="50" customFormat="1" x14ac:dyDescent="0.3"/>
    <row r="1102" s="50" customFormat="1" x14ac:dyDescent="0.3"/>
    <row r="1103" s="50" customFormat="1" x14ac:dyDescent="0.3"/>
    <row r="1104" s="50" customFormat="1" x14ac:dyDescent="0.3"/>
    <row r="1105" s="50" customFormat="1" x14ac:dyDescent="0.3"/>
    <row r="1106" s="50" customFormat="1" x14ac:dyDescent="0.3"/>
    <row r="1107" s="50" customFormat="1" x14ac:dyDescent="0.3"/>
    <row r="1108" s="50" customFormat="1" x14ac:dyDescent="0.3"/>
    <row r="1109" s="50" customFormat="1" x14ac:dyDescent="0.3"/>
    <row r="1110" s="50" customFormat="1" x14ac:dyDescent="0.3"/>
    <row r="1111" s="50" customFormat="1" x14ac:dyDescent="0.3"/>
    <row r="1112" s="50" customFormat="1" x14ac:dyDescent="0.3"/>
    <row r="1113" s="50" customFormat="1" x14ac:dyDescent="0.3"/>
    <row r="1114" s="50" customFormat="1" x14ac:dyDescent="0.3"/>
    <row r="1115" s="50" customFormat="1" x14ac:dyDescent="0.3"/>
    <row r="1116" s="50" customFormat="1" x14ac:dyDescent="0.3"/>
    <row r="1117" s="50" customFormat="1" x14ac:dyDescent="0.3"/>
    <row r="1118" s="50" customFormat="1" x14ac:dyDescent="0.3"/>
    <row r="1119" s="50" customFormat="1" x14ac:dyDescent="0.3"/>
    <row r="1120" s="50" customFormat="1" x14ac:dyDescent="0.3"/>
    <row r="1121" s="50" customFormat="1" x14ac:dyDescent="0.3"/>
    <row r="1122" s="50" customFormat="1" x14ac:dyDescent="0.3"/>
    <row r="1123" s="50" customFormat="1" x14ac:dyDescent="0.3"/>
    <row r="1124" s="50" customFormat="1" x14ac:dyDescent="0.3"/>
    <row r="1125" s="50" customFormat="1" x14ac:dyDescent="0.3"/>
    <row r="1126" s="50" customFormat="1" x14ac:dyDescent="0.3"/>
    <row r="1127" s="50" customFormat="1" x14ac:dyDescent="0.3"/>
    <row r="1128" s="50" customFormat="1" x14ac:dyDescent="0.3"/>
    <row r="1129" s="50" customFormat="1" x14ac:dyDescent="0.3"/>
    <row r="1130" s="50" customFormat="1" x14ac:dyDescent="0.3"/>
    <row r="1131" s="50" customFormat="1" x14ac:dyDescent="0.3"/>
    <row r="1132" s="50" customFormat="1" x14ac:dyDescent="0.3"/>
    <row r="1133" s="50" customFormat="1" x14ac:dyDescent="0.3"/>
    <row r="1134" s="50" customFormat="1" x14ac:dyDescent="0.3"/>
    <row r="1135" s="50" customFormat="1" x14ac:dyDescent="0.3"/>
    <row r="1136" s="50" customFormat="1" x14ac:dyDescent="0.3"/>
    <row r="1137" s="50" customFormat="1" x14ac:dyDescent="0.3"/>
    <row r="1138" s="50" customFormat="1" x14ac:dyDescent="0.3"/>
    <row r="1139" s="50" customFormat="1" x14ac:dyDescent="0.3"/>
    <row r="1140" s="50" customFormat="1" x14ac:dyDescent="0.3"/>
    <row r="1141" s="50" customFormat="1" x14ac:dyDescent="0.3"/>
    <row r="1142" s="50" customFormat="1" x14ac:dyDescent="0.3"/>
    <row r="1143" s="50" customFormat="1" x14ac:dyDescent="0.3"/>
    <row r="1144" s="50" customFormat="1" x14ac:dyDescent="0.3"/>
    <row r="1145" s="50" customFormat="1" x14ac:dyDescent="0.3"/>
    <row r="1146" s="50" customFormat="1" x14ac:dyDescent="0.3"/>
    <row r="1147" s="50" customFormat="1" x14ac:dyDescent="0.3"/>
    <row r="1148" s="50" customFormat="1" x14ac:dyDescent="0.3"/>
    <row r="1149" s="50" customFormat="1" x14ac:dyDescent="0.3"/>
    <row r="1150" s="50" customFormat="1" x14ac:dyDescent="0.3"/>
    <row r="1151" s="50" customFormat="1" x14ac:dyDescent="0.3"/>
    <row r="1152" s="50" customFormat="1" x14ac:dyDescent="0.3"/>
    <row r="1153" s="50" customFormat="1" x14ac:dyDescent="0.3"/>
    <row r="1154" s="50" customFormat="1" x14ac:dyDescent="0.3"/>
    <row r="1155" s="50" customFormat="1" x14ac:dyDescent="0.3"/>
    <row r="1156" s="50" customFormat="1" x14ac:dyDescent="0.3"/>
    <row r="1157" s="50" customFormat="1" x14ac:dyDescent="0.3"/>
    <row r="1158" s="50" customFormat="1" x14ac:dyDescent="0.3"/>
    <row r="1159" s="50" customFormat="1" x14ac:dyDescent="0.3"/>
    <row r="1160" s="50" customFormat="1" x14ac:dyDescent="0.3"/>
    <row r="1161" s="50" customFormat="1" x14ac:dyDescent="0.3"/>
    <row r="1162" s="50" customFormat="1" x14ac:dyDescent="0.3"/>
    <row r="1163" s="50" customFormat="1" x14ac:dyDescent="0.3"/>
    <row r="1164" s="50" customFormat="1" x14ac:dyDescent="0.3"/>
    <row r="1165" s="50" customFormat="1" x14ac:dyDescent="0.3"/>
    <row r="1166" s="50" customFormat="1" x14ac:dyDescent="0.3"/>
    <row r="1167" s="50" customFormat="1" x14ac:dyDescent="0.3"/>
    <row r="1168" s="50" customFormat="1" x14ac:dyDescent="0.3"/>
    <row r="1169" s="50" customFormat="1" x14ac:dyDescent="0.3"/>
    <row r="1170" s="50" customFormat="1" x14ac:dyDescent="0.3"/>
    <row r="1171" s="50" customFormat="1" x14ac:dyDescent="0.3"/>
    <row r="1172" s="50" customFormat="1" x14ac:dyDescent="0.3"/>
    <row r="1173" s="50" customFormat="1" x14ac:dyDescent="0.3"/>
    <row r="1174" s="50" customFormat="1" x14ac:dyDescent="0.3"/>
    <row r="1175" s="50" customFormat="1" x14ac:dyDescent="0.3"/>
    <row r="1176" s="50" customFormat="1" x14ac:dyDescent="0.3"/>
    <row r="1177" s="50" customFormat="1" x14ac:dyDescent="0.3"/>
    <row r="1178" s="50" customFormat="1" x14ac:dyDescent="0.3"/>
    <row r="1179" s="50" customFormat="1" x14ac:dyDescent="0.3"/>
    <row r="1180" s="50" customFormat="1" x14ac:dyDescent="0.3"/>
    <row r="1181" s="50" customFormat="1" x14ac:dyDescent="0.3"/>
    <row r="1182" s="50" customFormat="1" x14ac:dyDescent="0.3"/>
    <row r="1183" s="50" customFormat="1" x14ac:dyDescent="0.3"/>
    <row r="1184" s="50" customFormat="1" x14ac:dyDescent="0.3"/>
    <row r="1185" s="50" customFormat="1" x14ac:dyDescent="0.3"/>
    <row r="1186" s="50" customFormat="1" x14ac:dyDescent="0.3"/>
    <row r="1187" s="50" customFormat="1" x14ac:dyDescent="0.3"/>
    <row r="1188" s="50" customFormat="1" x14ac:dyDescent="0.3"/>
    <row r="1189" s="50" customFormat="1" x14ac:dyDescent="0.3"/>
    <row r="1190" s="50" customFormat="1" x14ac:dyDescent="0.3"/>
    <row r="1191" s="50" customFormat="1" x14ac:dyDescent="0.3"/>
    <row r="1192" s="50" customFormat="1" x14ac:dyDescent="0.3"/>
    <row r="1193" s="50" customFormat="1" x14ac:dyDescent="0.3"/>
    <row r="1194" s="50" customFormat="1" x14ac:dyDescent="0.3"/>
    <row r="1195" s="50" customFormat="1" x14ac:dyDescent="0.3"/>
    <row r="1196" s="50" customFormat="1" x14ac:dyDescent="0.3"/>
    <row r="1197" s="50" customFormat="1" x14ac:dyDescent="0.3"/>
    <row r="1198" s="50" customFormat="1" x14ac:dyDescent="0.3"/>
    <row r="1199" s="50" customFormat="1" x14ac:dyDescent="0.3"/>
    <row r="1200" s="50" customFormat="1" x14ac:dyDescent="0.3"/>
    <row r="1201" s="50" customFormat="1" x14ac:dyDescent="0.3"/>
    <row r="1202" s="50" customFormat="1" x14ac:dyDescent="0.3"/>
    <row r="1203" s="50" customFormat="1" x14ac:dyDescent="0.3"/>
    <row r="1204" s="50" customFormat="1" x14ac:dyDescent="0.3"/>
    <row r="1205" s="50" customFormat="1" x14ac:dyDescent="0.3"/>
    <row r="1206" s="50" customFormat="1" x14ac:dyDescent="0.3"/>
    <row r="1207" s="50" customFormat="1" x14ac:dyDescent="0.3"/>
    <row r="1208" s="50" customFormat="1" x14ac:dyDescent="0.3"/>
    <row r="1209" s="50" customFormat="1" x14ac:dyDescent="0.3"/>
    <row r="1210" s="50" customFormat="1" x14ac:dyDescent="0.3"/>
    <row r="1211" s="50" customFormat="1" x14ac:dyDescent="0.3"/>
    <row r="1212" s="50" customFormat="1" x14ac:dyDescent="0.3"/>
    <row r="1213" s="50" customFormat="1" x14ac:dyDescent="0.3"/>
    <row r="1214" s="50" customFormat="1" x14ac:dyDescent="0.3"/>
    <row r="1215" s="50" customFormat="1" x14ac:dyDescent="0.3"/>
    <row r="1216" s="50" customFormat="1" x14ac:dyDescent="0.3"/>
    <row r="1217" s="50" customFormat="1" x14ac:dyDescent="0.3"/>
    <row r="1218" s="50" customFormat="1" x14ac:dyDescent="0.3"/>
    <row r="1219" s="50" customFormat="1" x14ac:dyDescent="0.3"/>
    <row r="1220" s="50" customFormat="1" x14ac:dyDescent="0.3"/>
    <row r="1221" s="50" customFormat="1" x14ac:dyDescent="0.3"/>
    <row r="1222" s="50" customFormat="1" x14ac:dyDescent="0.3"/>
    <row r="1223" s="50" customFormat="1" x14ac:dyDescent="0.3"/>
    <row r="1224" s="50" customFormat="1" x14ac:dyDescent="0.3"/>
    <row r="1225" s="50" customFormat="1" x14ac:dyDescent="0.3"/>
    <row r="1226" s="50" customFormat="1" x14ac:dyDescent="0.3"/>
    <row r="1227" s="50" customFormat="1" x14ac:dyDescent="0.3"/>
    <row r="1228" s="50" customFormat="1" x14ac:dyDescent="0.3"/>
    <row r="1229" s="50" customFormat="1" x14ac:dyDescent="0.3"/>
    <row r="1230" s="50" customFormat="1" x14ac:dyDescent="0.3"/>
    <row r="1231" s="50" customFormat="1" x14ac:dyDescent="0.3"/>
    <row r="1232" s="50" customFormat="1" x14ac:dyDescent="0.3"/>
    <row r="1233" s="50" customFormat="1" x14ac:dyDescent="0.3"/>
    <row r="1234" s="50" customFormat="1" x14ac:dyDescent="0.3"/>
    <row r="1235" s="50" customFormat="1" x14ac:dyDescent="0.3"/>
    <row r="1236" s="50" customFormat="1" x14ac:dyDescent="0.3"/>
    <row r="1237" s="50" customFormat="1" x14ac:dyDescent="0.3"/>
    <row r="1238" s="50" customFormat="1" x14ac:dyDescent="0.3"/>
    <row r="1239" s="50" customFormat="1" x14ac:dyDescent="0.3"/>
    <row r="1240" s="50" customFormat="1" x14ac:dyDescent="0.3"/>
    <row r="1241" s="50" customFormat="1" x14ac:dyDescent="0.3"/>
    <row r="1242" s="50" customFormat="1" x14ac:dyDescent="0.3"/>
    <row r="1243" s="50" customFormat="1" x14ac:dyDescent="0.3"/>
    <row r="1244" s="50" customFormat="1" x14ac:dyDescent="0.3"/>
    <row r="1245" s="50" customFormat="1" x14ac:dyDescent="0.3"/>
    <row r="1246" s="50" customFormat="1" x14ac:dyDescent="0.3"/>
    <row r="1247" s="50" customFormat="1" x14ac:dyDescent="0.3"/>
    <row r="1248" s="50" customFormat="1" x14ac:dyDescent="0.3"/>
    <row r="1249" s="50" customFormat="1" x14ac:dyDescent="0.3"/>
    <row r="1250" s="50" customFormat="1" x14ac:dyDescent="0.3"/>
    <row r="1251" s="50" customFormat="1" x14ac:dyDescent="0.3"/>
    <row r="1252" s="50" customFormat="1" x14ac:dyDescent="0.3"/>
    <row r="1253" s="50" customFormat="1" x14ac:dyDescent="0.3"/>
    <row r="1254" s="50" customFormat="1" x14ac:dyDescent="0.3"/>
    <row r="1255" s="50" customFormat="1" x14ac:dyDescent="0.3"/>
    <row r="1256" s="50" customFormat="1" x14ac:dyDescent="0.3"/>
    <row r="1257" s="50" customFormat="1" x14ac:dyDescent="0.3"/>
    <row r="1258" s="50" customFormat="1" x14ac:dyDescent="0.3"/>
    <row r="1259" s="50" customFormat="1" x14ac:dyDescent="0.3"/>
    <row r="1260" s="50" customFormat="1" x14ac:dyDescent="0.3"/>
    <row r="1261" s="50" customFormat="1" x14ac:dyDescent="0.3"/>
    <row r="1262" s="50" customFormat="1" x14ac:dyDescent="0.3"/>
    <row r="1263" s="50" customFormat="1" x14ac:dyDescent="0.3"/>
    <row r="1264" s="50" customFormat="1" x14ac:dyDescent="0.3"/>
    <row r="1265" s="50" customFormat="1" x14ac:dyDescent="0.3"/>
    <row r="1266" s="50" customFormat="1" x14ac:dyDescent="0.3"/>
    <row r="1267" s="50" customFormat="1" x14ac:dyDescent="0.3"/>
    <row r="1268" s="50" customFormat="1" x14ac:dyDescent="0.3"/>
    <row r="1269" s="50" customFormat="1" x14ac:dyDescent="0.3"/>
    <row r="1270" s="50" customFormat="1" x14ac:dyDescent="0.3"/>
    <row r="1271" s="50" customFormat="1" x14ac:dyDescent="0.3"/>
    <row r="1272" s="50" customFormat="1" x14ac:dyDescent="0.3"/>
    <row r="1273" s="50" customFormat="1" x14ac:dyDescent="0.3"/>
    <row r="1274" s="50" customFormat="1" x14ac:dyDescent="0.3"/>
    <row r="1275" s="50" customFormat="1" x14ac:dyDescent="0.3"/>
    <row r="1276" s="50" customFormat="1" x14ac:dyDescent="0.3"/>
    <row r="1277" s="50" customFormat="1" x14ac:dyDescent="0.3"/>
    <row r="1278" s="50" customFormat="1" x14ac:dyDescent="0.3"/>
    <row r="1279" s="50" customFormat="1" x14ac:dyDescent="0.3"/>
    <row r="1280" s="50" customFormat="1" x14ac:dyDescent="0.3"/>
    <row r="1281" s="50" customFormat="1" x14ac:dyDescent="0.3"/>
    <row r="1282" s="50" customFormat="1" x14ac:dyDescent="0.3"/>
    <row r="1283" s="50" customFormat="1" x14ac:dyDescent="0.3"/>
    <row r="1284" s="50" customFormat="1" x14ac:dyDescent="0.3"/>
    <row r="1285" s="50" customFormat="1" x14ac:dyDescent="0.3"/>
    <row r="1286" s="50" customFormat="1" x14ac:dyDescent="0.3"/>
    <row r="1287" s="50" customFormat="1" x14ac:dyDescent="0.3"/>
    <row r="1288" s="50" customFormat="1" x14ac:dyDescent="0.3"/>
    <row r="1289" s="50" customFormat="1" x14ac:dyDescent="0.3"/>
    <row r="1290" s="50" customFormat="1" x14ac:dyDescent="0.3"/>
    <row r="1291" s="50" customFormat="1" x14ac:dyDescent="0.3"/>
    <row r="1292" s="50" customFormat="1" x14ac:dyDescent="0.3"/>
    <row r="1293" s="50" customFormat="1" x14ac:dyDescent="0.3"/>
    <row r="1294" s="50" customFormat="1" x14ac:dyDescent="0.3"/>
    <row r="1295" s="50" customFormat="1" x14ac:dyDescent="0.3"/>
    <row r="1296" s="50" customFormat="1" x14ac:dyDescent="0.3"/>
    <row r="1297" s="50" customFormat="1" x14ac:dyDescent="0.3"/>
    <row r="1298" s="50" customFormat="1" x14ac:dyDescent="0.3"/>
    <row r="1299" s="50" customFormat="1" x14ac:dyDescent="0.3"/>
    <row r="1300" s="50" customFormat="1" x14ac:dyDescent="0.3"/>
    <row r="1301" s="50" customFormat="1" x14ac:dyDescent="0.3"/>
    <row r="1302" s="50" customFormat="1" x14ac:dyDescent="0.3"/>
    <row r="1303" s="50" customFormat="1" x14ac:dyDescent="0.3"/>
    <row r="1304" s="50" customFormat="1" x14ac:dyDescent="0.3"/>
    <row r="1305" s="50" customFormat="1" x14ac:dyDescent="0.3"/>
    <row r="1306" s="50" customFormat="1" x14ac:dyDescent="0.3"/>
    <row r="1307" s="50" customFormat="1" x14ac:dyDescent="0.3"/>
    <row r="1308" s="50" customFormat="1" x14ac:dyDescent="0.3"/>
    <row r="1309" s="50" customFormat="1" x14ac:dyDescent="0.3"/>
    <row r="1310" s="50" customFormat="1" x14ac:dyDescent="0.3"/>
    <row r="1311" s="50" customFormat="1" x14ac:dyDescent="0.3"/>
    <row r="1312" s="50" customFormat="1" x14ac:dyDescent="0.3"/>
    <row r="1313" s="50" customFormat="1" x14ac:dyDescent="0.3"/>
    <row r="1314" s="50" customFormat="1" x14ac:dyDescent="0.3"/>
    <row r="1315" s="50" customFormat="1" x14ac:dyDescent="0.3"/>
    <row r="1316" s="50" customFormat="1" x14ac:dyDescent="0.3"/>
    <row r="1317" s="50" customFormat="1" x14ac:dyDescent="0.3"/>
    <row r="1318" s="50" customFormat="1" x14ac:dyDescent="0.3"/>
    <row r="1319" s="50" customFormat="1" x14ac:dyDescent="0.3"/>
    <row r="1320" s="50" customFormat="1" x14ac:dyDescent="0.3"/>
    <row r="1321" s="50" customFormat="1" x14ac:dyDescent="0.3"/>
    <row r="1322" s="50" customFormat="1" x14ac:dyDescent="0.3"/>
    <row r="1323" s="50" customFormat="1" x14ac:dyDescent="0.3"/>
    <row r="1324" s="50" customFormat="1" x14ac:dyDescent="0.3"/>
    <row r="1325" s="50" customFormat="1" x14ac:dyDescent="0.3"/>
    <row r="1326" s="50" customFormat="1" x14ac:dyDescent="0.3"/>
    <row r="1327" s="50" customFormat="1" x14ac:dyDescent="0.3"/>
    <row r="1328" s="50" customFormat="1" x14ac:dyDescent="0.3"/>
    <row r="1329" s="50" customFormat="1" x14ac:dyDescent="0.3"/>
    <row r="1330" s="50" customFormat="1" x14ac:dyDescent="0.3"/>
    <row r="1331" s="50" customFormat="1" x14ac:dyDescent="0.3"/>
    <row r="1332" s="50" customFormat="1" x14ac:dyDescent="0.3"/>
    <row r="1333" s="50" customFormat="1" x14ac:dyDescent="0.3"/>
    <row r="1334" s="50" customFormat="1" x14ac:dyDescent="0.3"/>
    <row r="1335" s="50" customFormat="1" x14ac:dyDescent="0.3"/>
    <row r="1336" s="50" customFormat="1" x14ac:dyDescent="0.3"/>
    <row r="1337" s="50" customFormat="1" x14ac:dyDescent="0.3"/>
    <row r="1338" s="50" customFormat="1" x14ac:dyDescent="0.3"/>
    <row r="1339" s="50" customFormat="1" x14ac:dyDescent="0.3"/>
    <row r="1340" s="50" customFormat="1" x14ac:dyDescent="0.3"/>
    <row r="1341" s="50" customFormat="1" x14ac:dyDescent="0.3"/>
    <row r="1342" s="50" customFormat="1" x14ac:dyDescent="0.3"/>
    <row r="1343" s="50" customFormat="1" x14ac:dyDescent="0.3"/>
    <row r="1344" s="50" customFormat="1" x14ac:dyDescent="0.3"/>
    <row r="1345" s="50" customFormat="1" x14ac:dyDescent="0.3"/>
    <row r="1346" s="50" customFormat="1" x14ac:dyDescent="0.3"/>
    <row r="1347" s="50" customFormat="1" x14ac:dyDescent="0.3"/>
    <row r="1348" s="50" customFormat="1" x14ac:dyDescent="0.3"/>
    <row r="1349" s="50" customFormat="1" x14ac:dyDescent="0.3"/>
    <row r="1350" s="50" customFormat="1" x14ac:dyDescent="0.3"/>
    <row r="1351" s="50" customFormat="1" x14ac:dyDescent="0.3"/>
    <row r="1352" s="50" customFormat="1" x14ac:dyDescent="0.3"/>
    <row r="1353" s="50" customFormat="1" x14ac:dyDescent="0.3"/>
    <row r="1354" s="50" customFormat="1" x14ac:dyDescent="0.3"/>
    <row r="1355" s="50" customFormat="1" x14ac:dyDescent="0.3"/>
    <row r="1356" s="50" customFormat="1" x14ac:dyDescent="0.3"/>
    <row r="1357" s="50" customFormat="1" x14ac:dyDescent="0.3"/>
    <row r="1358" s="50" customFormat="1" x14ac:dyDescent="0.3"/>
    <row r="1359" s="50" customFormat="1" x14ac:dyDescent="0.3"/>
    <row r="1360" s="50" customFormat="1" x14ac:dyDescent="0.3"/>
    <row r="1361" s="50" customFormat="1" x14ac:dyDescent="0.3"/>
    <row r="1362" s="50" customFormat="1" x14ac:dyDescent="0.3"/>
    <row r="1363" s="50" customFormat="1" x14ac:dyDescent="0.3"/>
    <row r="1364" s="50" customFormat="1" x14ac:dyDescent="0.3"/>
    <row r="1365" s="50" customFormat="1" x14ac:dyDescent="0.3"/>
    <row r="1366" s="50" customFormat="1" x14ac:dyDescent="0.3"/>
    <row r="1367" s="50" customFormat="1" x14ac:dyDescent="0.3"/>
    <row r="1368" s="50" customFormat="1" x14ac:dyDescent="0.3"/>
    <row r="1369" s="50" customFormat="1" x14ac:dyDescent="0.3"/>
    <row r="1370" s="50" customFormat="1" x14ac:dyDescent="0.3"/>
    <row r="1371" s="50" customFormat="1" x14ac:dyDescent="0.3"/>
    <row r="1372" s="50" customFormat="1" x14ac:dyDescent="0.3"/>
    <row r="1373" s="50" customFormat="1" x14ac:dyDescent="0.3"/>
    <row r="1374" s="50" customFormat="1" x14ac:dyDescent="0.3"/>
    <row r="1375" s="50" customFormat="1" x14ac:dyDescent="0.3"/>
    <row r="1376" s="50" customFormat="1" x14ac:dyDescent="0.3"/>
    <row r="1377" s="50" customFormat="1" x14ac:dyDescent="0.3"/>
    <row r="1378" s="50" customFormat="1" x14ac:dyDescent="0.3"/>
    <row r="1379" s="50" customFormat="1" x14ac:dyDescent="0.3"/>
    <row r="1380" s="50" customFormat="1" x14ac:dyDescent="0.3"/>
    <row r="1381" s="50" customFormat="1" x14ac:dyDescent="0.3"/>
    <row r="1382" s="50" customFormat="1" x14ac:dyDescent="0.3"/>
    <row r="1383" s="50" customFormat="1" x14ac:dyDescent="0.3"/>
    <row r="1384" s="50" customFormat="1" x14ac:dyDescent="0.3"/>
    <row r="1385" s="50" customFormat="1" x14ac:dyDescent="0.3"/>
    <row r="1386" s="50" customFormat="1" x14ac:dyDescent="0.3"/>
    <row r="1387" s="50" customFormat="1" x14ac:dyDescent="0.3"/>
    <row r="1388" s="50" customFormat="1" x14ac:dyDescent="0.3"/>
    <row r="1389" s="50" customFormat="1" x14ac:dyDescent="0.3"/>
    <row r="1390" s="50" customFormat="1" x14ac:dyDescent="0.3"/>
    <row r="1391" s="50" customFormat="1" x14ac:dyDescent="0.3"/>
    <row r="1392" s="50" customFormat="1" x14ac:dyDescent="0.3"/>
    <row r="1393" s="50" customFormat="1" x14ac:dyDescent="0.3"/>
    <row r="1394" s="50" customFormat="1" x14ac:dyDescent="0.3"/>
    <row r="1395" s="50" customFormat="1" x14ac:dyDescent="0.3"/>
    <row r="1396" s="50" customFormat="1" x14ac:dyDescent="0.3"/>
    <row r="1397" s="50" customFormat="1" x14ac:dyDescent="0.3"/>
    <row r="1398" s="50" customFormat="1" x14ac:dyDescent="0.3"/>
    <row r="1399" s="50" customFormat="1" x14ac:dyDescent="0.3"/>
    <row r="1400" s="50" customFormat="1" x14ac:dyDescent="0.3"/>
    <row r="1401" s="50" customFormat="1" x14ac:dyDescent="0.3"/>
    <row r="1402" s="50" customFormat="1" x14ac:dyDescent="0.3"/>
    <row r="1403" s="50" customFormat="1" x14ac:dyDescent="0.3"/>
    <row r="1404" s="50" customFormat="1" x14ac:dyDescent="0.3"/>
    <row r="1405" s="50" customFormat="1" x14ac:dyDescent="0.3"/>
    <row r="1406" s="50" customFormat="1" x14ac:dyDescent="0.3"/>
    <row r="1407" s="50" customFormat="1" x14ac:dyDescent="0.3"/>
    <row r="1408" s="50" customFormat="1" x14ac:dyDescent="0.3"/>
    <row r="1409" s="50" customFormat="1" x14ac:dyDescent="0.3"/>
    <row r="1410" s="50" customFormat="1" x14ac:dyDescent="0.3"/>
    <row r="1411" s="50" customFormat="1" x14ac:dyDescent="0.3"/>
    <row r="1412" s="50" customFormat="1" x14ac:dyDescent="0.3"/>
    <row r="1413" s="50" customFormat="1" x14ac:dyDescent="0.3"/>
    <row r="1414" s="50" customFormat="1" x14ac:dyDescent="0.3"/>
    <row r="1415" s="50" customFormat="1" x14ac:dyDescent="0.3"/>
    <row r="1416" s="50" customFormat="1" x14ac:dyDescent="0.3"/>
    <row r="1417" s="50" customFormat="1" x14ac:dyDescent="0.3"/>
    <row r="1418" s="50" customFormat="1" x14ac:dyDescent="0.3"/>
    <row r="1419" s="50" customFormat="1" x14ac:dyDescent="0.3"/>
    <row r="1420" s="50" customFormat="1" x14ac:dyDescent="0.3"/>
    <row r="1421" s="50" customFormat="1" x14ac:dyDescent="0.3"/>
    <row r="1422" s="50" customFormat="1" x14ac:dyDescent="0.3"/>
    <row r="1423" s="50" customFormat="1" x14ac:dyDescent="0.3"/>
    <row r="1424" s="50" customFormat="1" x14ac:dyDescent="0.3"/>
    <row r="1425" s="50" customFormat="1" x14ac:dyDescent="0.3"/>
    <row r="1426" s="50" customFormat="1" x14ac:dyDescent="0.3"/>
    <row r="1427" s="50" customFormat="1" x14ac:dyDescent="0.3"/>
    <row r="1428" s="50" customFormat="1" x14ac:dyDescent="0.3"/>
    <row r="1429" s="50" customFormat="1" x14ac:dyDescent="0.3"/>
    <row r="1430" s="50" customFormat="1" x14ac:dyDescent="0.3"/>
    <row r="1431" s="50" customFormat="1" x14ac:dyDescent="0.3"/>
    <row r="1432" s="50" customFormat="1" x14ac:dyDescent="0.3"/>
    <row r="1433" s="50" customFormat="1" x14ac:dyDescent="0.3"/>
    <row r="1434" s="50" customFormat="1" x14ac:dyDescent="0.3"/>
    <row r="1435" s="50" customFormat="1" x14ac:dyDescent="0.3"/>
    <row r="1436" s="50" customFormat="1" x14ac:dyDescent="0.3"/>
    <row r="1437" s="50" customFormat="1" x14ac:dyDescent="0.3"/>
    <row r="1438" s="50" customFormat="1" x14ac:dyDescent="0.3"/>
    <row r="1439" s="50" customFormat="1" x14ac:dyDescent="0.3"/>
    <row r="1440" s="50" customFormat="1" x14ac:dyDescent="0.3"/>
    <row r="1441" s="50" customFormat="1" x14ac:dyDescent="0.3"/>
    <row r="1442" s="50" customFormat="1" x14ac:dyDescent="0.3"/>
    <row r="1443" s="50" customFormat="1" x14ac:dyDescent="0.3"/>
    <row r="1444" s="50" customFormat="1" x14ac:dyDescent="0.3"/>
    <row r="1445" s="50" customFormat="1" x14ac:dyDescent="0.3"/>
    <row r="1446" s="50" customFormat="1" x14ac:dyDescent="0.3"/>
    <row r="1447" s="50" customFormat="1" x14ac:dyDescent="0.3"/>
    <row r="1448" s="50" customFormat="1" x14ac:dyDescent="0.3"/>
    <row r="1449" s="50" customFormat="1" x14ac:dyDescent="0.3"/>
    <row r="1450" s="50" customFormat="1" x14ac:dyDescent="0.3"/>
    <row r="1451" s="50" customFormat="1" x14ac:dyDescent="0.3"/>
    <row r="1452" s="50" customFormat="1" x14ac:dyDescent="0.3"/>
    <row r="1453" s="50" customFormat="1" x14ac:dyDescent="0.3"/>
    <row r="1454" s="50" customFormat="1" x14ac:dyDescent="0.3"/>
    <row r="1455" s="50" customFormat="1" x14ac:dyDescent="0.3"/>
    <row r="1456" s="50" customFormat="1" x14ac:dyDescent="0.3"/>
    <row r="1457" s="50" customFormat="1" x14ac:dyDescent="0.3"/>
    <row r="1458" s="50" customFormat="1" x14ac:dyDescent="0.3"/>
    <row r="1459" s="50" customFormat="1" x14ac:dyDescent="0.3"/>
    <row r="1460" s="50" customFormat="1" x14ac:dyDescent="0.3"/>
    <row r="1461" s="50" customFormat="1" x14ac:dyDescent="0.3"/>
    <row r="1462" s="50" customFormat="1" x14ac:dyDescent="0.3"/>
    <row r="1463" s="50" customFormat="1" x14ac:dyDescent="0.3"/>
    <row r="1464" s="50" customFormat="1" x14ac:dyDescent="0.3"/>
    <row r="1465" s="50" customFormat="1" x14ac:dyDescent="0.3"/>
    <row r="1466" s="50" customFormat="1" x14ac:dyDescent="0.3"/>
    <row r="1467" s="50" customFormat="1" x14ac:dyDescent="0.3"/>
    <row r="1468" s="50" customFormat="1" x14ac:dyDescent="0.3"/>
    <row r="1469" s="50" customFormat="1" x14ac:dyDescent="0.3"/>
    <row r="1470" s="50" customFormat="1" x14ac:dyDescent="0.3"/>
    <row r="1471" s="50" customFormat="1" x14ac:dyDescent="0.3"/>
    <row r="1472" s="50" customFormat="1" x14ac:dyDescent="0.3"/>
    <row r="1473" s="50" customFormat="1" x14ac:dyDescent="0.3"/>
    <row r="1474" s="50" customFormat="1" x14ac:dyDescent="0.3"/>
    <row r="1475" s="50" customFormat="1" x14ac:dyDescent="0.3"/>
    <row r="1476" s="50" customFormat="1" x14ac:dyDescent="0.3"/>
    <row r="1477" s="50" customFormat="1" x14ac:dyDescent="0.3"/>
    <row r="1478" s="50" customFormat="1" x14ac:dyDescent="0.3"/>
    <row r="1479" s="50" customFormat="1" x14ac:dyDescent="0.3"/>
    <row r="1480" s="50" customFormat="1" x14ac:dyDescent="0.3"/>
    <row r="1481" s="50" customFormat="1" x14ac:dyDescent="0.3"/>
    <row r="1482" s="50" customFormat="1" x14ac:dyDescent="0.3"/>
    <row r="1483" s="50" customFormat="1" x14ac:dyDescent="0.3"/>
    <row r="1484" s="50" customFormat="1" x14ac:dyDescent="0.3"/>
    <row r="1485" s="50" customFormat="1" x14ac:dyDescent="0.3"/>
    <row r="1486" s="50" customFormat="1" x14ac:dyDescent="0.3"/>
    <row r="1487" s="50" customFormat="1" x14ac:dyDescent="0.3"/>
    <row r="1488" s="50" customFormat="1" x14ac:dyDescent="0.3"/>
    <row r="1489" s="50" customFormat="1" x14ac:dyDescent="0.3"/>
    <row r="1490" s="50" customFormat="1" x14ac:dyDescent="0.3"/>
    <row r="1491" s="50" customFormat="1" x14ac:dyDescent="0.3"/>
    <row r="1492" s="50" customFormat="1" x14ac:dyDescent="0.3"/>
    <row r="1493" s="50" customFormat="1" x14ac:dyDescent="0.3"/>
    <row r="1494" s="50" customFormat="1" x14ac:dyDescent="0.3"/>
    <row r="1495" s="50" customFormat="1" x14ac:dyDescent="0.3"/>
    <row r="1496" s="50" customFormat="1" x14ac:dyDescent="0.3"/>
    <row r="1497" s="50" customFormat="1" x14ac:dyDescent="0.3"/>
    <row r="1498" s="50" customFormat="1" x14ac:dyDescent="0.3"/>
    <row r="1499" s="50" customFormat="1" x14ac:dyDescent="0.3"/>
    <row r="1500" s="50" customFormat="1" x14ac:dyDescent="0.3"/>
    <row r="1501" s="50" customFormat="1" x14ac:dyDescent="0.3"/>
    <row r="1502" s="50" customFormat="1" x14ac:dyDescent="0.3"/>
    <row r="1503" s="50" customFormat="1" x14ac:dyDescent="0.3"/>
    <row r="1504" s="50" customFormat="1" x14ac:dyDescent="0.3"/>
    <row r="1505" s="50" customFormat="1" x14ac:dyDescent="0.3"/>
    <row r="1506" s="50" customFormat="1" x14ac:dyDescent="0.3"/>
    <row r="1507" s="50" customFormat="1" x14ac:dyDescent="0.3"/>
    <row r="1508" s="50" customFormat="1" x14ac:dyDescent="0.3"/>
    <row r="1509" s="50" customFormat="1" x14ac:dyDescent="0.3"/>
    <row r="1510" s="50" customFormat="1" x14ac:dyDescent="0.3"/>
    <row r="1511" s="50" customFormat="1" x14ac:dyDescent="0.3"/>
    <row r="1512" s="50" customFormat="1" x14ac:dyDescent="0.3"/>
    <row r="1513" s="50" customFormat="1" x14ac:dyDescent="0.3"/>
    <row r="1514" s="50" customFormat="1" x14ac:dyDescent="0.3"/>
    <row r="1515" s="50" customFormat="1" x14ac:dyDescent="0.3"/>
    <row r="1516" s="50" customFormat="1" x14ac:dyDescent="0.3"/>
    <row r="1517" s="50" customFormat="1" x14ac:dyDescent="0.3"/>
    <row r="1518" s="50" customFormat="1" x14ac:dyDescent="0.3"/>
    <row r="1519" s="50" customFormat="1" x14ac:dyDescent="0.3"/>
    <row r="1520" s="50" customFormat="1" x14ac:dyDescent="0.3"/>
    <row r="1521" s="50" customFormat="1" x14ac:dyDescent="0.3"/>
    <row r="1522" s="50" customFormat="1" x14ac:dyDescent="0.3"/>
    <row r="1523" s="50" customFormat="1" x14ac:dyDescent="0.3"/>
    <row r="1524" s="50" customFormat="1" x14ac:dyDescent="0.3"/>
    <row r="1525" s="50" customFormat="1" x14ac:dyDescent="0.3"/>
    <row r="1526" s="50" customFormat="1" x14ac:dyDescent="0.3"/>
    <row r="1527" s="50" customFormat="1" x14ac:dyDescent="0.3"/>
    <row r="1528" s="50" customFormat="1" x14ac:dyDescent="0.3"/>
    <row r="1529" s="50" customFormat="1" x14ac:dyDescent="0.3"/>
    <row r="1530" s="50" customFormat="1" x14ac:dyDescent="0.3"/>
    <row r="1531" s="50" customFormat="1" x14ac:dyDescent="0.3"/>
    <row r="1532" s="50" customFormat="1" x14ac:dyDescent="0.3"/>
    <row r="1533" s="50" customFormat="1" x14ac:dyDescent="0.3"/>
    <row r="1534" s="50" customFormat="1" x14ac:dyDescent="0.3"/>
    <row r="1535" s="50" customFormat="1" x14ac:dyDescent="0.3"/>
    <row r="1536" s="50" customFormat="1" x14ac:dyDescent="0.3"/>
    <row r="1537" s="50" customFormat="1" x14ac:dyDescent="0.3"/>
    <row r="1538" s="50" customFormat="1" x14ac:dyDescent="0.3"/>
    <row r="1539" s="50" customFormat="1" x14ac:dyDescent="0.3"/>
    <row r="1540" s="50" customFormat="1" x14ac:dyDescent="0.3"/>
    <row r="1541" s="50" customFormat="1" x14ac:dyDescent="0.3"/>
    <row r="1542" s="50" customFormat="1" x14ac:dyDescent="0.3"/>
    <row r="1543" s="50" customFormat="1" x14ac:dyDescent="0.3"/>
    <row r="1544" s="50" customFormat="1" x14ac:dyDescent="0.3"/>
    <row r="1545" s="50" customFormat="1" x14ac:dyDescent="0.3"/>
    <row r="1546" s="50" customFormat="1" x14ac:dyDescent="0.3"/>
    <row r="1547" s="50" customFormat="1" x14ac:dyDescent="0.3"/>
    <row r="1548" s="50" customFormat="1" x14ac:dyDescent="0.3"/>
    <row r="1549" s="50" customFormat="1" x14ac:dyDescent="0.3"/>
    <row r="1550" s="50" customFormat="1" x14ac:dyDescent="0.3"/>
    <row r="1551" s="50" customFormat="1" x14ac:dyDescent="0.3"/>
    <row r="1552" s="50" customFormat="1" x14ac:dyDescent="0.3"/>
    <row r="1553" s="50" customFormat="1" x14ac:dyDescent="0.3"/>
    <row r="1554" s="50" customFormat="1" x14ac:dyDescent="0.3"/>
    <row r="1555" s="50" customFormat="1" x14ac:dyDescent="0.3"/>
    <row r="1556" s="50" customFormat="1" x14ac:dyDescent="0.3"/>
    <row r="1557" s="50" customFormat="1" x14ac:dyDescent="0.3"/>
    <row r="1558" s="50" customFormat="1" x14ac:dyDescent="0.3"/>
    <row r="1559" s="50" customFormat="1" x14ac:dyDescent="0.3"/>
    <row r="1560" s="50" customFormat="1" x14ac:dyDescent="0.3"/>
    <row r="1561" s="50" customFormat="1" x14ac:dyDescent="0.3"/>
    <row r="1562" s="50" customFormat="1" x14ac:dyDescent="0.3"/>
    <row r="1563" s="50" customFormat="1" x14ac:dyDescent="0.3"/>
    <row r="1564" s="50" customFormat="1" x14ac:dyDescent="0.3"/>
    <row r="1565" s="50" customFormat="1" x14ac:dyDescent="0.3"/>
    <row r="1566" s="50" customFormat="1" x14ac:dyDescent="0.3"/>
    <row r="1567" s="50" customFormat="1" x14ac:dyDescent="0.3"/>
    <row r="1568" s="50" customFormat="1" x14ac:dyDescent="0.3"/>
    <row r="1569" s="50" customFormat="1" x14ac:dyDescent="0.3"/>
    <row r="1570" s="50" customFormat="1" x14ac:dyDescent="0.3"/>
    <row r="1571" s="50" customFormat="1" x14ac:dyDescent="0.3"/>
    <row r="1572" s="50" customFormat="1" x14ac:dyDescent="0.3"/>
    <row r="1573" s="50" customFormat="1" x14ac:dyDescent="0.3"/>
    <row r="1574" s="50" customFormat="1" x14ac:dyDescent="0.3"/>
    <row r="1575" s="50" customFormat="1" x14ac:dyDescent="0.3"/>
    <row r="1576" s="50" customFormat="1" x14ac:dyDescent="0.3"/>
    <row r="1577" s="50" customFormat="1" x14ac:dyDescent="0.3"/>
    <row r="1578" s="50" customFormat="1" x14ac:dyDescent="0.3"/>
    <row r="1579" s="50" customFormat="1" x14ac:dyDescent="0.3"/>
    <row r="1580" s="50" customFormat="1" x14ac:dyDescent="0.3"/>
    <row r="1581" s="50" customFormat="1" x14ac:dyDescent="0.3"/>
    <row r="1582" s="50" customFormat="1" x14ac:dyDescent="0.3"/>
    <row r="1583" s="50" customFormat="1" x14ac:dyDescent="0.3"/>
    <row r="1584" s="50" customFormat="1" x14ac:dyDescent="0.3"/>
    <row r="1585" s="50" customFormat="1" x14ac:dyDescent="0.3"/>
    <row r="1586" s="50" customFormat="1" x14ac:dyDescent="0.3"/>
    <row r="1587" s="50" customFormat="1" x14ac:dyDescent="0.3"/>
    <row r="1588" s="50" customFormat="1" x14ac:dyDescent="0.3"/>
    <row r="1589" s="50" customFormat="1" x14ac:dyDescent="0.3"/>
    <row r="1590" s="50" customFormat="1" x14ac:dyDescent="0.3"/>
    <row r="1591" s="50" customFormat="1" x14ac:dyDescent="0.3"/>
    <row r="1592" s="50" customFormat="1" x14ac:dyDescent="0.3"/>
    <row r="1593" s="50" customFormat="1" x14ac:dyDescent="0.3"/>
    <row r="1594" s="50" customFormat="1" x14ac:dyDescent="0.3"/>
    <row r="1595" s="50" customFormat="1" x14ac:dyDescent="0.3"/>
    <row r="1596" s="50" customFormat="1" x14ac:dyDescent="0.3"/>
    <row r="1597" s="50" customFormat="1" x14ac:dyDescent="0.3"/>
    <row r="1598" s="50" customFormat="1" x14ac:dyDescent="0.3"/>
    <row r="1599" s="50" customFormat="1" x14ac:dyDescent="0.3"/>
    <row r="1600" s="50" customFormat="1" x14ac:dyDescent="0.3"/>
    <row r="1601" s="50" customFormat="1" x14ac:dyDescent="0.3"/>
    <row r="1602" s="50" customFormat="1" x14ac:dyDescent="0.3"/>
    <row r="1603" s="50" customFormat="1" x14ac:dyDescent="0.3"/>
    <row r="1604" s="50" customFormat="1" x14ac:dyDescent="0.3"/>
    <row r="1605" s="50" customFormat="1" x14ac:dyDescent="0.3"/>
    <row r="1606" s="50" customFormat="1" x14ac:dyDescent="0.3"/>
    <row r="1607" s="50" customFormat="1" x14ac:dyDescent="0.3"/>
    <row r="1608" s="50" customFormat="1" x14ac:dyDescent="0.3"/>
    <row r="1609" s="50" customFormat="1" x14ac:dyDescent="0.3"/>
    <row r="1610" s="50" customFormat="1" x14ac:dyDescent="0.3"/>
    <row r="1611" s="50" customFormat="1" x14ac:dyDescent="0.3"/>
    <row r="1612" s="50" customFormat="1" x14ac:dyDescent="0.3"/>
    <row r="1613" s="50" customFormat="1" x14ac:dyDescent="0.3"/>
    <row r="1614" s="50" customFormat="1" x14ac:dyDescent="0.3"/>
    <row r="1615" s="50" customFormat="1" x14ac:dyDescent="0.3"/>
    <row r="1616" s="50" customFormat="1" x14ac:dyDescent="0.3"/>
    <row r="1617" s="50" customFormat="1" x14ac:dyDescent="0.3"/>
    <row r="1618" s="50" customFormat="1" x14ac:dyDescent="0.3"/>
    <row r="1619" s="50" customFormat="1" x14ac:dyDescent="0.3"/>
    <row r="1620" s="50" customFormat="1" x14ac:dyDescent="0.3"/>
    <row r="1621" s="50" customFormat="1" x14ac:dyDescent="0.3"/>
    <row r="1622" s="50" customFormat="1" x14ac:dyDescent="0.3"/>
    <row r="1623" s="50" customFormat="1" x14ac:dyDescent="0.3"/>
    <row r="1624" s="50" customFormat="1" x14ac:dyDescent="0.3"/>
    <row r="1625" s="50" customFormat="1" x14ac:dyDescent="0.3"/>
    <row r="1626" s="50" customFormat="1" x14ac:dyDescent="0.3"/>
    <row r="1627" s="50" customFormat="1" x14ac:dyDescent="0.3"/>
    <row r="1628" s="50" customFormat="1" x14ac:dyDescent="0.3"/>
    <row r="1629" s="50" customFormat="1" x14ac:dyDescent="0.3"/>
    <row r="1630" s="50" customFormat="1" x14ac:dyDescent="0.3"/>
    <row r="1631" s="50" customFormat="1" x14ac:dyDescent="0.3"/>
    <row r="1632" s="50" customFormat="1" x14ac:dyDescent="0.3"/>
    <row r="1633" s="50" customFormat="1" x14ac:dyDescent="0.3"/>
    <row r="1634" s="50" customFormat="1" x14ac:dyDescent="0.3"/>
    <row r="1635" s="50" customFormat="1" x14ac:dyDescent="0.3"/>
    <row r="1636" s="50" customFormat="1" x14ac:dyDescent="0.3"/>
    <row r="1637" s="50" customFormat="1" x14ac:dyDescent="0.3"/>
    <row r="1638" s="50" customFormat="1" x14ac:dyDescent="0.3"/>
    <row r="1639" s="50" customFormat="1" x14ac:dyDescent="0.3"/>
    <row r="1640" s="50" customFormat="1" x14ac:dyDescent="0.3"/>
    <row r="1641" s="50" customFormat="1" x14ac:dyDescent="0.3"/>
    <row r="1642" s="50" customFormat="1" x14ac:dyDescent="0.3"/>
    <row r="1643" s="50" customFormat="1" x14ac:dyDescent="0.3"/>
    <row r="1644" s="50" customFormat="1" x14ac:dyDescent="0.3"/>
    <row r="1645" s="50" customFormat="1" x14ac:dyDescent="0.3"/>
    <row r="1646" s="50" customFormat="1" x14ac:dyDescent="0.3"/>
    <row r="1647" s="50" customFormat="1" x14ac:dyDescent="0.3"/>
    <row r="1648" s="50" customFormat="1" x14ac:dyDescent="0.3"/>
    <row r="1649" s="50" customFormat="1" x14ac:dyDescent="0.3"/>
    <row r="1650" s="50" customFormat="1" x14ac:dyDescent="0.3"/>
    <row r="1651" s="50" customFormat="1" x14ac:dyDescent="0.3"/>
    <row r="1652" s="50" customFormat="1" x14ac:dyDescent="0.3"/>
    <row r="1653" s="50" customFormat="1" x14ac:dyDescent="0.3"/>
    <row r="1654" s="50" customFormat="1" x14ac:dyDescent="0.3"/>
    <row r="1655" s="50" customFormat="1" x14ac:dyDescent="0.3"/>
    <row r="1656" s="50" customFormat="1" x14ac:dyDescent="0.3"/>
    <row r="1657" s="50" customFormat="1" x14ac:dyDescent="0.3"/>
    <row r="1658" s="50" customFormat="1" x14ac:dyDescent="0.3"/>
    <row r="1659" s="50" customFormat="1" x14ac:dyDescent="0.3"/>
    <row r="1660" s="50" customFormat="1" x14ac:dyDescent="0.3"/>
    <row r="1661" s="50" customFormat="1" x14ac:dyDescent="0.3"/>
    <row r="1662" s="50" customFormat="1" x14ac:dyDescent="0.3"/>
    <row r="1663" s="50" customFormat="1" x14ac:dyDescent="0.3"/>
    <row r="1664" s="50" customFormat="1" x14ac:dyDescent="0.3"/>
    <row r="1665" s="50" customFormat="1" x14ac:dyDescent="0.3"/>
    <row r="1666" s="50" customFormat="1" x14ac:dyDescent="0.3"/>
    <row r="1667" s="50" customFormat="1" x14ac:dyDescent="0.3"/>
    <row r="1668" s="50" customFormat="1" x14ac:dyDescent="0.3"/>
    <row r="1669" s="50" customFormat="1" x14ac:dyDescent="0.3"/>
    <row r="1670" s="50" customFormat="1" x14ac:dyDescent="0.3"/>
    <row r="1671" s="50" customFormat="1" x14ac:dyDescent="0.3"/>
    <row r="1672" s="50" customFormat="1" x14ac:dyDescent="0.3"/>
    <row r="1673" s="50" customFormat="1" x14ac:dyDescent="0.3"/>
    <row r="1674" s="50" customFormat="1" x14ac:dyDescent="0.3"/>
    <row r="1675" s="50" customFormat="1" x14ac:dyDescent="0.3"/>
    <row r="1676" s="50" customFormat="1" x14ac:dyDescent="0.3"/>
    <row r="1677" s="50" customFormat="1" x14ac:dyDescent="0.3"/>
    <row r="1678" s="50" customFormat="1" x14ac:dyDescent="0.3"/>
    <row r="1679" s="50" customFormat="1" x14ac:dyDescent="0.3"/>
    <row r="1680" s="50" customFormat="1" x14ac:dyDescent="0.3"/>
    <row r="1681" s="50" customFormat="1" x14ac:dyDescent="0.3"/>
    <row r="1682" s="50" customFormat="1" x14ac:dyDescent="0.3"/>
    <row r="1683" s="50" customFormat="1" x14ac:dyDescent="0.3"/>
    <row r="1684" s="50" customFormat="1" x14ac:dyDescent="0.3"/>
    <row r="1685" s="50" customFormat="1" x14ac:dyDescent="0.3"/>
    <row r="1686" s="50" customFormat="1" x14ac:dyDescent="0.3"/>
    <row r="1687" s="50" customFormat="1" x14ac:dyDescent="0.3"/>
    <row r="1688" s="50" customFormat="1" x14ac:dyDescent="0.3"/>
    <row r="1689" s="50" customFormat="1" x14ac:dyDescent="0.3"/>
    <row r="1690" s="50" customFormat="1" x14ac:dyDescent="0.3"/>
    <row r="1691" s="50" customFormat="1" x14ac:dyDescent="0.3"/>
    <row r="1692" s="50" customFormat="1" x14ac:dyDescent="0.3"/>
    <row r="1693" s="50" customFormat="1" x14ac:dyDescent="0.3"/>
    <row r="1694" s="50" customFormat="1" x14ac:dyDescent="0.3"/>
    <row r="1695" s="50" customFormat="1" x14ac:dyDescent="0.3"/>
    <row r="1696" s="50" customFormat="1" x14ac:dyDescent="0.3"/>
    <row r="1697" s="50" customFormat="1" x14ac:dyDescent="0.3"/>
    <row r="1698" s="50" customFormat="1" x14ac:dyDescent="0.3"/>
    <row r="1699" s="50" customFormat="1" x14ac:dyDescent="0.3"/>
    <row r="1700" s="50" customFormat="1" x14ac:dyDescent="0.3"/>
    <row r="1701" s="50" customFormat="1" x14ac:dyDescent="0.3"/>
    <row r="1702" s="50" customFormat="1" x14ac:dyDescent="0.3"/>
    <row r="1703" s="50" customFormat="1" x14ac:dyDescent="0.3"/>
    <row r="1704" s="50" customFormat="1" x14ac:dyDescent="0.3"/>
    <row r="1705" s="50" customFormat="1" x14ac:dyDescent="0.3"/>
    <row r="1706" s="50" customFormat="1" x14ac:dyDescent="0.3"/>
    <row r="1707" s="50" customFormat="1" x14ac:dyDescent="0.3"/>
    <row r="1708" s="50" customFormat="1" x14ac:dyDescent="0.3"/>
    <row r="1709" s="50" customFormat="1" x14ac:dyDescent="0.3"/>
    <row r="1710" s="50" customFormat="1" x14ac:dyDescent="0.3"/>
    <row r="1711" s="50" customFormat="1" x14ac:dyDescent="0.3"/>
    <row r="1712" s="50" customFormat="1" x14ac:dyDescent="0.3"/>
    <row r="1713" s="50" customFormat="1" x14ac:dyDescent="0.3"/>
    <row r="1714" s="50" customFormat="1" x14ac:dyDescent="0.3"/>
    <row r="1715" s="50" customFormat="1" x14ac:dyDescent="0.3"/>
    <row r="1716" s="50" customFormat="1" x14ac:dyDescent="0.3"/>
    <row r="1717" s="50" customFormat="1" x14ac:dyDescent="0.3"/>
    <row r="1718" s="50" customFormat="1" x14ac:dyDescent="0.3"/>
    <row r="1719" s="50" customFormat="1" x14ac:dyDescent="0.3"/>
    <row r="1720" s="50" customFormat="1" x14ac:dyDescent="0.3"/>
    <row r="1721" s="50" customFormat="1" x14ac:dyDescent="0.3"/>
    <row r="1722" s="50" customFormat="1" x14ac:dyDescent="0.3"/>
    <row r="1723" s="50" customFormat="1" x14ac:dyDescent="0.3"/>
    <row r="1724" s="50" customFormat="1" x14ac:dyDescent="0.3"/>
    <row r="1725" s="50" customFormat="1" x14ac:dyDescent="0.3"/>
    <row r="1726" s="50" customFormat="1" x14ac:dyDescent="0.3"/>
    <row r="1727" s="50" customFormat="1" x14ac:dyDescent="0.3"/>
    <row r="1728" s="50" customFormat="1" x14ac:dyDescent="0.3"/>
    <row r="1729" s="50" customFormat="1" x14ac:dyDescent="0.3"/>
    <row r="1730" s="50" customFormat="1" x14ac:dyDescent="0.3"/>
    <row r="1731" s="50" customFormat="1" x14ac:dyDescent="0.3"/>
    <row r="1732" s="50" customFormat="1" x14ac:dyDescent="0.3"/>
    <row r="1733" s="50" customFormat="1" x14ac:dyDescent="0.3"/>
    <row r="1734" s="50" customFormat="1" x14ac:dyDescent="0.3"/>
    <row r="1735" s="50" customFormat="1" x14ac:dyDescent="0.3"/>
    <row r="1736" s="50" customFormat="1" x14ac:dyDescent="0.3"/>
    <row r="1737" s="50" customFormat="1" x14ac:dyDescent="0.3"/>
    <row r="1738" s="50" customFormat="1" x14ac:dyDescent="0.3"/>
    <row r="1739" s="50" customFormat="1" x14ac:dyDescent="0.3"/>
    <row r="1740" s="50" customFormat="1" x14ac:dyDescent="0.3"/>
    <row r="1741" s="50" customFormat="1" x14ac:dyDescent="0.3"/>
    <row r="1742" s="50" customFormat="1" x14ac:dyDescent="0.3"/>
    <row r="1743" s="50" customFormat="1" x14ac:dyDescent="0.3"/>
    <row r="1744" s="50" customFormat="1" x14ac:dyDescent="0.3"/>
    <row r="1745" s="50" customFormat="1" x14ac:dyDescent="0.3"/>
    <row r="1746" s="50" customFormat="1" x14ac:dyDescent="0.3"/>
    <row r="1747" s="50" customFormat="1" x14ac:dyDescent="0.3"/>
    <row r="1748" s="50" customFormat="1" x14ac:dyDescent="0.3"/>
    <row r="1749" s="50" customFormat="1" x14ac:dyDescent="0.3"/>
    <row r="1750" s="50" customFormat="1" x14ac:dyDescent="0.3"/>
    <row r="1751" s="50" customFormat="1" x14ac:dyDescent="0.3"/>
    <row r="1752" s="50" customFormat="1" x14ac:dyDescent="0.3"/>
    <row r="1753" s="50" customFormat="1" x14ac:dyDescent="0.3"/>
    <row r="1754" s="50" customFormat="1" x14ac:dyDescent="0.3"/>
    <row r="1755" s="50" customFormat="1" x14ac:dyDescent="0.3"/>
    <row r="1756" s="50" customFormat="1" x14ac:dyDescent="0.3"/>
    <row r="1757" s="50" customFormat="1" x14ac:dyDescent="0.3"/>
    <row r="1758" s="50" customFormat="1" x14ac:dyDescent="0.3"/>
    <row r="1759" s="50" customFormat="1" x14ac:dyDescent="0.3"/>
    <row r="1760" s="50" customFormat="1" x14ac:dyDescent="0.3"/>
    <row r="1761" s="50" customFormat="1" x14ac:dyDescent="0.3"/>
    <row r="1762" s="50" customFormat="1" x14ac:dyDescent="0.3"/>
    <row r="1763" s="50" customFormat="1" x14ac:dyDescent="0.3"/>
    <row r="1764" s="50" customFormat="1" x14ac:dyDescent="0.3"/>
    <row r="1765" s="50" customFormat="1" x14ac:dyDescent="0.3"/>
    <row r="1766" s="50" customFormat="1" x14ac:dyDescent="0.3"/>
    <row r="1767" s="50" customFormat="1" x14ac:dyDescent="0.3"/>
    <row r="1768" s="50" customFormat="1" x14ac:dyDescent="0.3"/>
    <row r="1769" s="50" customFormat="1" x14ac:dyDescent="0.3"/>
    <row r="1770" s="50" customFormat="1" x14ac:dyDescent="0.3"/>
    <row r="1771" s="50" customFormat="1" x14ac:dyDescent="0.3"/>
    <row r="1772" s="50" customFormat="1" x14ac:dyDescent="0.3"/>
    <row r="1773" s="50" customFormat="1" x14ac:dyDescent="0.3"/>
    <row r="1774" s="50" customFormat="1" x14ac:dyDescent="0.3"/>
    <row r="1775" s="50" customFormat="1" x14ac:dyDescent="0.3"/>
    <row r="1776" s="50" customFormat="1" x14ac:dyDescent="0.3"/>
    <row r="1777" s="50" customFormat="1" x14ac:dyDescent="0.3"/>
    <row r="1778" s="50" customFormat="1" x14ac:dyDescent="0.3"/>
    <row r="1779" s="50" customFormat="1" x14ac:dyDescent="0.3"/>
    <row r="1780" s="50" customFormat="1" x14ac:dyDescent="0.3"/>
    <row r="1781" s="50" customFormat="1" x14ac:dyDescent="0.3"/>
    <row r="1782" s="50" customFormat="1" x14ac:dyDescent="0.3"/>
    <row r="1783" s="50" customFormat="1" x14ac:dyDescent="0.3"/>
    <row r="1784" s="50" customFormat="1" x14ac:dyDescent="0.3"/>
    <row r="1785" s="50" customFormat="1" x14ac:dyDescent="0.3"/>
    <row r="1786" s="50" customFormat="1" x14ac:dyDescent="0.3"/>
    <row r="1787" s="50" customFormat="1" x14ac:dyDescent="0.3"/>
    <row r="1788" s="50" customFormat="1" x14ac:dyDescent="0.3"/>
    <row r="1789" s="50" customFormat="1" x14ac:dyDescent="0.3"/>
    <row r="1790" s="50" customFormat="1" x14ac:dyDescent="0.3"/>
    <row r="1791" s="50" customFormat="1" x14ac:dyDescent="0.3"/>
    <row r="1792" s="50" customFormat="1" x14ac:dyDescent="0.3"/>
    <row r="1793" s="50" customFormat="1" x14ac:dyDescent="0.3"/>
    <row r="1794" s="50" customFormat="1" x14ac:dyDescent="0.3"/>
    <row r="1795" s="50" customFormat="1" x14ac:dyDescent="0.3"/>
    <row r="1796" s="50" customFormat="1" x14ac:dyDescent="0.3"/>
    <row r="1797" s="50" customFormat="1" x14ac:dyDescent="0.3"/>
    <row r="1798" s="50" customFormat="1" x14ac:dyDescent="0.3"/>
    <row r="1799" s="50" customFormat="1" x14ac:dyDescent="0.3"/>
    <row r="1800" s="50" customFormat="1" x14ac:dyDescent="0.3"/>
  </sheetData>
  <sheetProtection selectLockedCells="1"/>
  <sortState xmlns:xlrd2="http://schemas.microsoft.com/office/spreadsheetml/2017/richdata2" ref="A20:B31">
    <sortCondition descending="1" ref="B20:B31"/>
  </sortState>
  <phoneticPr fontId="5" type="noConversion"/>
  <pageMargins left="0.25" right="0.25" top="0.75" bottom="0.75" header="0.3" footer="0.3"/>
  <pageSetup scale="75" fitToHeight="0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Z77"/>
  <sheetViews>
    <sheetView workbookViewId="0">
      <selection activeCell="A24" sqref="A24:XFD24"/>
    </sheetView>
  </sheetViews>
  <sheetFormatPr defaultRowHeight="12.75" x14ac:dyDescent="0.2"/>
  <cols>
    <col min="1" max="1" width="2.28515625" customWidth="1"/>
    <col min="2" max="2" width="27.28515625" customWidth="1"/>
    <col min="3" max="3" width="18.5703125" customWidth="1"/>
    <col min="4" max="4" width="13.85546875" customWidth="1"/>
    <col min="5" max="5" width="5.140625" customWidth="1"/>
    <col min="6" max="7" width="4.7109375" customWidth="1"/>
    <col min="8" max="8" width="5.7109375" customWidth="1"/>
    <col min="9" max="9" width="5" customWidth="1"/>
    <col min="10" max="10" width="4.7109375" customWidth="1"/>
    <col min="11" max="11" width="4.5703125" customWidth="1"/>
    <col min="12" max="12" width="4.42578125" customWidth="1"/>
    <col min="14" max="14" width="4.7109375" customWidth="1"/>
    <col min="15" max="15" width="23.7109375" bestFit="1" customWidth="1"/>
    <col min="16" max="16" width="22.28515625" bestFit="1" customWidth="1"/>
    <col min="17" max="17" width="12.140625" bestFit="1" customWidth="1"/>
    <col min="18" max="25" width="4.7109375" customWidth="1"/>
  </cols>
  <sheetData>
    <row r="1" spans="1:26" ht="15.75" x14ac:dyDescent="0.25">
      <c r="A1" s="145" t="s">
        <v>775</v>
      </c>
    </row>
    <row r="2" spans="1:26" x14ac:dyDescent="0.2">
      <c r="A2" t="s">
        <v>307</v>
      </c>
    </row>
    <row r="3" spans="1:26" x14ac:dyDescent="0.2">
      <c r="A3" t="s">
        <v>308</v>
      </c>
    </row>
    <row r="4" spans="1:26" x14ac:dyDescent="0.2">
      <c r="B4" s="254" t="s">
        <v>301</v>
      </c>
      <c r="C4" s="254" t="s">
        <v>306</v>
      </c>
      <c r="D4" s="254" t="s">
        <v>305</v>
      </c>
      <c r="E4" s="1497" t="s">
        <v>302</v>
      </c>
      <c r="F4" s="1497"/>
      <c r="G4" s="1497"/>
      <c r="H4" s="1497"/>
      <c r="I4" s="1497"/>
      <c r="J4" s="1497"/>
      <c r="K4" s="1497"/>
      <c r="L4" s="1497"/>
      <c r="M4" s="192"/>
      <c r="N4" s="192"/>
      <c r="O4" s="254" t="s">
        <v>301</v>
      </c>
      <c r="P4" s="254" t="s">
        <v>306</v>
      </c>
      <c r="Q4" s="254" t="s">
        <v>305</v>
      </c>
      <c r="R4" s="1497" t="s">
        <v>302</v>
      </c>
      <c r="S4" s="1497"/>
      <c r="T4" s="1497"/>
      <c r="U4" s="1497"/>
      <c r="V4" s="1497"/>
      <c r="W4" s="1497"/>
      <c r="X4" s="1497"/>
      <c r="Y4" s="1497"/>
      <c r="Z4" s="88"/>
    </row>
    <row r="5" spans="1:26" ht="82.5" x14ac:dyDescent="0.2">
      <c r="B5">
        <v>888888</v>
      </c>
      <c r="E5" s="234" t="s">
        <v>259</v>
      </c>
      <c r="F5" s="234" t="s">
        <v>258</v>
      </c>
      <c r="G5" s="234" t="s">
        <v>110</v>
      </c>
      <c r="H5" s="234" t="s">
        <v>1</v>
      </c>
      <c r="I5" s="234" t="s">
        <v>143</v>
      </c>
      <c r="J5" s="234" t="s">
        <v>224</v>
      </c>
      <c r="K5" s="234" t="s">
        <v>259</v>
      </c>
      <c r="L5" s="234" t="s">
        <v>225</v>
      </c>
      <c r="M5" s="28" t="s">
        <v>304</v>
      </c>
      <c r="O5" s="88"/>
      <c r="P5" s="88"/>
      <c r="Q5" s="88"/>
      <c r="R5" s="235" t="s">
        <v>259</v>
      </c>
      <c r="S5" s="236" t="s">
        <v>258</v>
      </c>
      <c r="T5" s="236" t="s">
        <v>110</v>
      </c>
      <c r="U5" s="236" t="s">
        <v>1</v>
      </c>
      <c r="V5" s="236" t="s">
        <v>143</v>
      </c>
      <c r="W5" s="236" t="s">
        <v>224</v>
      </c>
      <c r="X5" s="236" t="s">
        <v>259</v>
      </c>
      <c r="Y5" s="236" t="s">
        <v>225</v>
      </c>
      <c r="Z5" s="134" t="s">
        <v>304</v>
      </c>
    </row>
    <row r="6" spans="1:26" x14ac:dyDescent="0.2">
      <c r="B6" s="192"/>
      <c r="D6" t="s">
        <v>303</v>
      </c>
      <c r="E6" s="242"/>
      <c r="F6" s="242"/>
      <c r="G6" s="242"/>
      <c r="H6" s="242"/>
      <c r="I6" s="242"/>
      <c r="J6" s="242"/>
      <c r="K6" s="242"/>
      <c r="L6" s="242"/>
      <c r="M6" s="242">
        <f t="shared" ref="M6:M11" si="0">SUM(E6:L6)</f>
        <v>0</v>
      </c>
      <c r="O6" s="192"/>
      <c r="P6" s="88"/>
      <c r="Q6" s="88" t="s">
        <v>303</v>
      </c>
      <c r="R6" s="242"/>
      <c r="S6" s="242"/>
      <c r="T6" s="242"/>
      <c r="U6" s="242"/>
      <c r="V6" s="242"/>
      <c r="W6" s="242"/>
      <c r="X6" s="242"/>
      <c r="Y6" s="242"/>
      <c r="Z6" s="242">
        <f>SUM(R6:Y6)</f>
        <v>0</v>
      </c>
    </row>
    <row r="7" spans="1:26" x14ac:dyDescent="0.2">
      <c r="B7" s="192"/>
      <c r="D7" t="s">
        <v>288</v>
      </c>
      <c r="E7" s="242"/>
      <c r="F7" s="242"/>
      <c r="G7" s="242"/>
      <c r="H7" s="242"/>
      <c r="I7" s="242"/>
      <c r="J7" s="242"/>
      <c r="K7" s="242"/>
      <c r="L7" s="242"/>
      <c r="M7" s="242">
        <f t="shared" si="0"/>
        <v>0</v>
      </c>
      <c r="O7" s="192"/>
      <c r="Q7" s="88" t="s">
        <v>288</v>
      </c>
      <c r="R7" s="242"/>
      <c r="S7" s="242"/>
      <c r="T7" s="242"/>
      <c r="U7" s="242"/>
      <c r="V7" s="242"/>
      <c r="W7" s="242"/>
      <c r="X7" s="242"/>
      <c r="Y7" s="242"/>
      <c r="Z7" s="242">
        <f>SUM(R7:Y7)</f>
        <v>0</v>
      </c>
    </row>
    <row r="8" spans="1:26" x14ac:dyDescent="0.2">
      <c r="B8" s="192"/>
      <c r="D8" t="s">
        <v>73</v>
      </c>
      <c r="E8" s="242"/>
      <c r="F8" s="242"/>
      <c r="G8" s="242"/>
      <c r="H8" s="242"/>
      <c r="I8" s="242"/>
      <c r="J8" s="242"/>
      <c r="K8" s="242"/>
      <c r="L8" s="242"/>
      <c r="M8" s="242">
        <f t="shared" si="0"/>
        <v>0</v>
      </c>
      <c r="O8" s="192"/>
      <c r="Q8" s="88" t="s">
        <v>73</v>
      </c>
      <c r="R8" s="242"/>
      <c r="S8" s="242"/>
      <c r="T8" s="242"/>
      <c r="U8" s="242"/>
      <c r="V8" s="242"/>
      <c r="W8" s="242"/>
      <c r="X8" s="242"/>
      <c r="Y8" s="242"/>
      <c r="Z8" s="242">
        <f>SUM(R8:Y8)</f>
        <v>0</v>
      </c>
    </row>
    <row r="9" spans="1:26" x14ac:dyDescent="0.2">
      <c r="B9" s="192"/>
      <c r="D9" t="s">
        <v>50</v>
      </c>
      <c r="E9" s="242"/>
      <c r="F9" s="242"/>
      <c r="G9" s="242"/>
      <c r="H9" s="242"/>
      <c r="I9" s="242"/>
      <c r="J9" s="242"/>
      <c r="K9" s="242"/>
      <c r="L9" s="242"/>
      <c r="M9" s="242">
        <f t="shared" si="0"/>
        <v>0</v>
      </c>
      <c r="O9" s="192"/>
      <c r="Q9" s="88" t="s">
        <v>160</v>
      </c>
      <c r="R9" s="242"/>
      <c r="S9" s="242"/>
      <c r="T9" s="242"/>
      <c r="U9" s="242"/>
      <c r="V9" s="242"/>
      <c r="W9" s="242"/>
      <c r="X9" s="242"/>
      <c r="Y9" s="242"/>
      <c r="Z9" s="242">
        <f>SUM(R9:Y9)</f>
        <v>0</v>
      </c>
    </row>
    <row r="10" spans="1:26" ht="13.5" thickBot="1" x14ac:dyDescent="0.25">
      <c r="B10" s="192"/>
      <c r="D10" t="s">
        <v>160</v>
      </c>
      <c r="E10" s="242"/>
      <c r="F10" s="242"/>
      <c r="G10" s="242"/>
      <c r="H10" s="242"/>
      <c r="I10" s="242"/>
      <c r="J10" s="242"/>
      <c r="K10" s="242"/>
      <c r="L10" s="242"/>
      <c r="M10" s="242">
        <f t="shared" si="0"/>
        <v>0</v>
      </c>
      <c r="O10" s="192"/>
      <c r="Q10" s="88" t="s">
        <v>135</v>
      </c>
      <c r="R10" s="242"/>
      <c r="S10" s="242"/>
      <c r="T10" s="242"/>
      <c r="U10" s="242"/>
      <c r="V10" s="242"/>
      <c r="W10" s="242"/>
      <c r="X10" s="242"/>
      <c r="Y10" s="242"/>
      <c r="Z10" s="243">
        <f>SUM(R10:Y10)</f>
        <v>0</v>
      </c>
    </row>
    <row r="11" spans="1:26" ht="13.5" thickBot="1" x14ac:dyDescent="0.25">
      <c r="B11" s="192"/>
      <c r="D11" t="s">
        <v>135</v>
      </c>
      <c r="E11" s="242"/>
      <c r="F11" s="242"/>
      <c r="G11" s="242"/>
      <c r="H11" s="242"/>
      <c r="I11" s="242"/>
      <c r="J11" s="242"/>
      <c r="K11" s="242"/>
      <c r="L11" s="242"/>
      <c r="M11" s="243">
        <f t="shared" si="0"/>
        <v>0</v>
      </c>
      <c r="O11" s="192"/>
      <c r="Y11" s="88" t="s">
        <v>144</v>
      </c>
      <c r="Z11" s="231">
        <f>SUM(Z6:Z10)</f>
        <v>0</v>
      </c>
    </row>
    <row r="12" spans="1:26" ht="13.5" thickBot="1" x14ac:dyDescent="0.25">
      <c r="B12" s="192"/>
      <c r="E12" s="2"/>
      <c r="F12" s="2"/>
      <c r="G12" s="2"/>
      <c r="H12" s="2"/>
      <c r="I12" s="2"/>
      <c r="J12" s="2"/>
      <c r="K12" s="2"/>
      <c r="L12" s="2" t="s">
        <v>144</v>
      </c>
      <c r="M12" s="244">
        <f>SUM(M6:M11)</f>
        <v>0</v>
      </c>
      <c r="O12" s="192"/>
    </row>
    <row r="13" spans="1:26" ht="24" customHeight="1" x14ac:dyDescent="0.2">
      <c r="B13" s="192"/>
      <c r="O13" s="241"/>
      <c r="P13" s="88"/>
      <c r="Q13" s="88"/>
    </row>
    <row r="14" spans="1:26" x14ac:dyDescent="0.2">
      <c r="B14" s="192"/>
      <c r="C14" s="88"/>
      <c r="D14" s="88" t="s">
        <v>303</v>
      </c>
      <c r="E14" s="242"/>
      <c r="F14" s="242"/>
      <c r="G14" s="242"/>
      <c r="H14" s="242"/>
      <c r="I14" s="242"/>
      <c r="J14" s="242"/>
      <c r="K14" s="242"/>
      <c r="L14" s="242"/>
      <c r="M14" s="242">
        <f>SUM(E14:L14)</f>
        <v>0</v>
      </c>
      <c r="O14" s="192"/>
      <c r="P14" s="88"/>
      <c r="Q14" s="88" t="s">
        <v>303</v>
      </c>
      <c r="R14" s="246"/>
      <c r="S14" s="247"/>
      <c r="T14" s="247"/>
      <c r="U14" s="247"/>
      <c r="V14" s="247"/>
      <c r="W14" s="247"/>
      <c r="X14" s="247"/>
      <c r="Y14" s="247"/>
      <c r="Z14" s="247">
        <f>SUM(R14:Y14)</f>
        <v>0</v>
      </c>
    </row>
    <row r="15" spans="1:26" x14ac:dyDescent="0.2">
      <c r="B15" s="192"/>
      <c r="D15" s="88" t="s">
        <v>288</v>
      </c>
      <c r="E15" s="242"/>
      <c r="F15" s="242"/>
      <c r="G15" s="242"/>
      <c r="H15" s="242"/>
      <c r="I15" s="242"/>
      <c r="J15" s="242"/>
      <c r="K15" s="242"/>
      <c r="L15" s="242"/>
      <c r="M15" s="242">
        <f>SUM(E15:L15)</f>
        <v>0</v>
      </c>
      <c r="O15" s="192"/>
      <c r="P15" s="88"/>
      <c r="Q15" s="88" t="s">
        <v>288</v>
      </c>
      <c r="R15" s="248"/>
      <c r="S15" s="249"/>
      <c r="T15" s="249"/>
      <c r="U15" s="249"/>
      <c r="V15" s="249"/>
      <c r="W15" s="249"/>
      <c r="X15" s="249"/>
      <c r="Y15" s="249"/>
      <c r="Z15" s="249">
        <f>SUM(R15:Y15)</f>
        <v>0</v>
      </c>
    </row>
    <row r="16" spans="1:26" x14ac:dyDescent="0.2">
      <c r="B16" s="192"/>
      <c r="D16" s="88" t="s">
        <v>50</v>
      </c>
      <c r="E16" s="242"/>
      <c r="F16" s="242"/>
      <c r="G16" s="242"/>
      <c r="H16" s="242"/>
      <c r="I16" s="242"/>
      <c r="J16" s="242"/>
      <c r="K16" s="242"/>
      <c r="L16" s="242"/>
      <c r="M16" s="242">
        <f>SUM(E16:L16)</f>
        <v>0</v>
      </c>
      <c r="O16" s="192"/>
      <c r="P16" s="88"/>
      <c r="Q16" s="88" t="s">
        <v>160</v>
      </c>
      <c r="R16" s="248"/>
      <c r="S16" s="249"/>
      <c r="T16" s="249"/>
      <c r="U16" s="249"/>
      <c r="V16" s="249"/>
      <c r="W16" s="249"/>
      <c r="X16" s="249"/>
      <c r="Y16" s="249"/>
      <c r="Z16" s="249">
        <f>SUM(R16:Y16)</f>
        <v>0</v>
      </c>
    </row>
    <row r="17" spans="2:26" x14ac:dyDescent="0.2">
      <c r="B17" s="192"/>
      <c r="D17" t="s">
        <v>289</v>
      </c>
      <c r="E17" s="243"/>
      <c r="F17" s="243"/>
      <c r="G17" s="243"/>
      <c r="H17" s="243"/>
      <c r="I17" s="243"/>
      <c r="J17" s="243"/>
      <c r="K17" s="243"/>
      <c r="L17" s="243"/>
      <c r="M17" s="243">
        <f>SUM(E17:L17)</f>
        <v>0</v>
      </c>
      <c r="O17" s="192"/>
      <c r="P17" s="88"/>
      <c r="Q17" s="88" t="s">
        <v>50</v>
      </c>
      <c r="R17" s="250"/>
      <c r="S17" s="251"/>
      <c r="T17" s="251"/>
      <c r="U17" s="251"/>
      <c r="V17" s="251"/>
      <c r="W17" s="251"/>
      <c r="X17" s="251"/>
      <c r="Y17" s="251"/>
      <c r="Z17" s="251">
        <f>SUM(R17:Y17)</f>
        <v>0</v>
      </c>
    </row>
    <row r="18" spans="2:26" ht="13.5" thickBot="1" x14ac:dyDescent="0.25">
      <c r="B18" s="192"/>
      <c r="E18" s="242"/>
      <c r="F18" s="242"/>
      <c r="G18" s="242"/>
      <c r="H18" s="242"/>
      <c r="I18" s="242"/>
      <c r="J18" s="242"/>
      <c r="K18" s="242"/>
      <c r="L18" s="245"/>
      <c r="M18" s="242"/>
      <c r="O18" s="192"/>
      <c r="P18" s="88"/>
      <c r="Q18" s="88"/>
      <c r="R18" s="245"/>
      <c r="S18" s="245"/>
      <c r="T18" s="245"/>
      <c r="U18" s="245"/>
      <c r="V18" s="245"/>
      <c r="W18" s="245"/>
      <c r="X18" s="245"/>
      <c r="Y18" s="245"/>
      <c r="Z18" s="245"/>
    </row>
    <row r="19" spans="2:26" ht="13.5" thickBot="1" x14ac:dyDescent="0.25">
      <c r="B19" s="192"/>
      <c r="L19" s="88" t="s">
        <v>144</v>
      </c>
      <c r="M19" s="238">
        <f>SUM(M14:M18)</f>
        <v>0</v>
      </c>
      <c r="N19" s="88"/>
      <c r="O19" s="192"/>
      <c r="P19" s="88"/>
      <c r="Q19" s="88"/>
      <c r="R19" s="88"/>
      <c r="S19" s="88"/>
      <c r="T19" s="88"/>
      <c r="U19" s="88"/>
      <c r="V19" s="88"/>
      <c r="W19" s="88"/>
      <c r="X19" s="88"/>
      <c r="Y19" s="88" t="s">
        <v>144</v>
      </c>
      <c r="Z19" s="238">
        <f>SUM(Z14:Z18)</f>
        <v>0</v>
      </c>
    </row>
    <row r="20" spans="2:26" x14ac:dyDescent="0.2">
      <c r="B20" s="192"/>
      <c r="O20" s="192"/>
      <c r="Q20" s="88"/>
    </row>
    <row r="21" spans="2:26" x14ac:dyDescent="0.2">
      <c r="B21" s="192"/>
      <c r="D21" t="s">
        <v>303</v>
      </c>
      <c r="E21" s="242"/>
      <c r="F21" s="242"/>
      <c r="G21" s="242"/>
      <c r="H21" s="242"/>
      <c r="I21" s="242"/>
      <c r="J21" s="242"/>
      <c r="K21" s="242"/>
      <c r="L21" s="242"/>
      <c r="M21" s="242">
        <f>SUM(E21:L21)</f>
        <v>0</v>
      </c>
      <c r="O21" s="192"/>
      <c r="P21" s="88"/>
      <c r="Q21" s="88" t="s">
        <v>303</v>
      </c>
      <c r="R21" s="242"/>
      <c r="S21" s="242"/>
      <c r="T21" s="242"/>
      <c r="U21" s="242"/>
      <c r="V21" s="242"/>
      <c r="W21" s="242"/>
      <c r="X21" s="242"/>
      <c r="Y21" s="242"/>
      <c r="Z21" s="242">
        <f>SUM(R21:Y21)</f>
        <v>0</v>
      </c>
    </row>
    <row r="22" spans="2:26" x14ac:dyDescent="0.2">
      <c r="B22" s="192"/>
      <c r="D22" t="s">
        <v>288</v>
      </c>
      <c r="E22" s="242"/>
      <c r="F22" s="242"/>
      <c r="G22" s="242"/>
      <c r="H22" s="242"/>
      <c r="I22" s="242"/>
      <c r="J22" s="242"/>
      <c r="K22" s="242"/>
      <c r="L22" s="242"/>
      <c r="M22" s="242">
        <f>SUM(E22:L22)</f>
        <v>0</v>
      </c>
      <c r="O22" s="192"/>
      <c r="Q22" s="88" t="s">
        <v>288</v>
      </c>
      <c r="R22" s="242"/>
      <c r="S22" s="242"/>
      <c r="T22" s="242"/>
      <c r="U22" s="242"/>
      <c r="V22" s="242"/>
      <c r="W22" s="242"/>
      <c r="X22" s="242"/>
      <c r="Y22" s="242"/>
      <c r="Z22" s="242">
        <f>SUM(R22:Y22)</f>
        <v>0</v>
      </c>
    </row>
    <row r="23" spans="2:26" x14ac:dyDescent="0.2">
      <c r="B23" s="192"/>
      <c r="D23" t="s">
        <v>160</v>
      </c>
      <c r="E23" s="242"/>
      <c r="F23" s="242"/>
      <c r="G23" s="242"/>
      <c r="H23" s="242"/>
      <c r="I23" s="242"/>
      <c r="J23" s="242"/>
      <c r="K23" s="242"/>
      <c r="L23" s="242"/>
      <c r="M23" s="242">
        <f>SUM(E23:L23)</f>
        <v>0</v>
      </c>
      <c r="O23" s="192"/>
      <c r="Q23" s="88" t="s">
        <v>183</v>
      </c>
      <c r="R23" s="242"/>
      <c r="S23" s="242"/>
      <c r="T23" s="242"/>
      <c r="U23" s="242"/>
      <c r="V23" s="242"/>
      <c r="W23" s="242"/>
      <c r="X23" s="242"/>
      <c r="Y23" s="242"/>
      <c r="Z23" s="242">
        <f>SUM(R23:Y23)</f>
        <v>0</v>
      </c>
    </row>
    <row r="24" spans="2:26" x14ac:dyDescent="0.2">
      <c r="B24" s="192"/>
      <c r="D24" t="s">
        <v>135</v>
      </c>
      <c r="E24" s="242"/>
      <c r="F24" s="242"/>
      <c r="G24" s="242"/>
      <c r="H24" s="242"/>
      <c r="I24" s="242"/>
      <c r="J24" s="242"/>
      <c r="K24" s="242"/>
      <c r="L24" s="242"/>
      <c r="M24" s="242">
        <f>SUM(E24:L24)</f>
        <v>0</v>
      </c>
      <c r="O24" s="192"/>
      <c r="Q24" s="88" t="s">
        <v>50</v>
      </c>
      <c r="R24" s="242"/>
      <c r="S24" s="242"/>
      <c r="T24" s="242"/>
      <c r="U24" s="242"/>
      <c r="V24" s="242"/>
      <c r="W24" s="242"/>
      <c r="X24" s="242"/>
      <c r="Y24" s="242"/>
      <c r="Z24" s="242">
        <f>SUM(R24:Y24)</f>
        <v>0</v>
      </c>
    </row>
    <row r="25" spans="2:26" ht="13.5" thickBot="1" x14ac:dyDescent="0.25">
      <c r="B25" s="192"/>
      <c r="D25" t="s">
        <v>289</v>
      </c>
      <c r="E25" s="242"/>
      <c r="F25" s="242"/>
      <c r="G25" s="242"/>
      <c r="H25" s="242"/>
      <c r="I25" s="242"/>
      <c r="J25" s="242"/>
      <c r="K25" s="242"/>
      <c r="L25" s="242"/>
      <c r="M25" s="243">
        <f>SUM(E25:L25)</f>
        <v>0</v>
      </c>
      <c r="O25" s="192"/>
      <c r="Q25" s="88" t="s">
        <v>160</v>
      </c>
      <c r="R25" s="242"/>
      <c r="S25" s="242"/>
      <c r="T25" s="242"/>
      <c r="U25" s="242"/>
      <c r="V25" s="242"/>
      <c r="W25" s="242"/>
      <c r="X25" s="242"/>
      <c r="Y25" s="242"/>
      <c r="Z25" s="242"/>
    </row>
    <row r="26" spans="2:26" ht="13.5" thickBot="1" x14ac:dyDescent="0.25">
      <c r="B26" s="192"/>
      <c r="L26" s="88" t="s">
        <v>144</v>
      </c>
      <c r="M26" s="231">
        <f>SUM(M21:M25)</f>
        <v>0</v>
      </c>
      <c r="O26" s="192"/>
      <c r="Q26" s="88" t="s">
        <v>135</v>
      </c>
      <c r="R26" s="242"/>
      <c r="S26" s="242"/>
      <c r="T26" s="242"/>
      <c r="U26" s="242"/>
      <c r="V26" s="242"/>
      <c r="W26" s="242"/>
      <c r="X26" s="242"/>
      <c r="Y26" s="242"/>
      <c r="Z26" s="242"/>
    </row>
    <row r="27" spans="2:26" ht="13.5" thickBot="1" x14ac:dyDescent="0.25">
      <c r="B27" s="192"/>
      <c r="O27" s="192"/>
      <c r="Y27" s="88" t="s">
        <v>144</v>
      </c>
      <c r="Z27" s="238">
        <f>SUM(Z21:Z26)</f>
        <v>0</v>
      </c>
    </row>
    <row r="28" spans="2:26" x14ac:dyDescent="0.2">
      <c r="B28" s="192"/>
      <c r="C28" s="88"/>
      <c r="D28" s="88" t="s">
        <v>303</v>
      </c>
      <c r="E28" s="242"/>
      <c r="F28" s="242"/>
      <c r="G28" s="242"/>
      <c r="H28" s="242"/>
      <c r="I28" s="242"/>
      <c r="J28" s="242"/>
      <c r="K28" s="242"/>
      <c r="L28" s="242"/>
      <c r="M28" s="242">
        <f>SUM(E28:L28)</f>
        <v>0</v>
      </c>
      <c r="O28" s="192"/>
      <c r="P28" s="88"/>
      <c r="Q28" s="88" t="s">
        <v>303</v>
      </c>
      <c r="R28" s="242"/>
      <c r="S28" s="242"/>
      <c r="T28" s="242"/>
      <c r="U28" s="242"/>
      <c r="V28" s="242"/>
      <c r="W28" s="242"/>
      <c r="X28" s="242"/>
      <c r="Y28" s="242"/>
      <c r="Z28" s="242">
        <f>SUM(R28:Y28)</f>
        <v>0</v>
      </c>
    </row>
    <row r="29" spans="2:26" x14ac:dyDescent="0.2">
      <c r="D29" s="88" t="s">
        <v>288</v>
      </c>
      <c r="E29" s="242"/>
      <c r="F29" s="242"/>
      <c r="G29" s="242"/>
      <c r="H29" s="242"/>
      <c r="I29" s="242"/>
      <c r="J29" s="242"/>
      <c r="K29" s="242"/>
      <c r="L29" s="242"/>
      <c r="M29" s="242">
        <f>SUM(E29:L29)</f>
        <v>0</v>
      </c>
      <c r="Q29" s="88" t="s">
        <v>288</v>
      </c>
      <c r="R29" s="242"/>
      <c r="S29" s="242"/>
      <c r="T29" s="242"/>
      <c r="U29" s="242"/>
      <c r="V29" s="242"/>
      <c r="W29" s="242"/>
      <c r="X29" s="242"/>
      <c r="Y29" s="242"/>
      <c r="Z29" s="242">
        <f>SUM(R29:Y29)</f>
        <v>0</v>
      </c>
    </row>
    <row r="30" spans="2:26" x14ac:dyDescent="0.2">
      <c r="D30" s="88" t="s">
        <v>289</v>
      </c>
      <c r="E30" s="242"/>
      <c r="F30" s="242"/>
      <c r="G30" s="242"/>
      <c r="H30" s="242"/>
      <c r="I30" s="242"/>
      <c r="J30" s="242"/>
      <c r="K30" s="242"/>
      <c r="L30" s="242"/>
      <c r="M30" s="242">
        <f>SUM(E30:L30)</f>
        <v>0</v>
      </c>
      <c r="Q30" s="88" t="s">
        <v>73</v>
      </c>
      <c r="R30" s="242"/>
      <c r="S30" s="242"/>
      <c r="T30" s="242"/>
      <c r="U30" s="242"/>
      <c r="V30" s="242"/>
      <c r="W30" s="242"/>
      <c r="X30" s="242"/>
      <c r="Y30" s="242"/>
      <c r="Z30" s="242">
        <f>SUM(R30:Y30)</f>
        <v>0</v>
      </c>
    </row>
    <row r="31" spans="2:26" x14ac:dyDescent="0.2">
      <c r="E31" s="243"/>
      <c r="F31" s="243"/>
      <c r="G31" s="243"/>
      <c r="H31" s="243"/>
      <c r="I31" s="243"/>
      <c r="J31" s="243"/>
      <c r="K31" s="243"/>
      <c r="L31" s="243"/>
      <c r="M31" s="243"/>
      <c r="Q31" s="88" t="s">
        <v>160</v>
      </c>
      <c r="R31" s="242"/>
      <c r="S31" s="242"/>
      <c r="T31" s="242"/>
      <c r="U31" s="242"/>
      <c r="V31" s="242"/>
      <c r="W31" s="242"/>
      <c r="X31" s="242"/>
      <c r="Y31" s="242"/>
      <c r="Z31" s="242">
        <f>SUM(R31:Y31)</f>
        <v>0</v>
      </c>
    </row>
    <row r="32" spans="2:26" ht="13.5" thickBot="1" x14ac:dyDescent="0.25">
      <c r="E32" s="242"/>
      <c r="F32" s="242"/>
      <c r="G32" s="242"/>
      <c r="H32" s="242"/>
      <c r="I32" s="242"/>
      <c r="J32" s="242"/>
      <c r="K32" s="242"/>
      <c r="L32" s="245"/>
      <c r="M32" s="245"/>
      <c r="R32" s="242"/>
      <c r="S32" s="242"/>
      <c r="T32" s="242"/>
      <c r="U32" s="242"/>
      <c r="V32" s="242"/>
      <c r="W32" s="242"/>
      <c r="X32" s="242"/>
      <c r="Y32" s="242"/>
      <c r="Z32" s="242"/>
    </row>
    <row r="33" spans="2:26" ht="13.5" thickBot="1" x14ac:dyDescent="0.25">
      <c r="L33" s="88" t="s">
        <v>144</v>
      </c>
      <c r="M33" s="240">
        <f>SUM(M28:M32)</f>
        <v>0</v>
      </c>
      <c r="Y33" s="88" t="s">
        <v>144</v>
      </c>
      <c r="Z33" s="238">
        <f>SUM(Z28:Z32)</f>
        <v>0</v>
      </c>
    </row>
    <row r="35" spans="2:26" x14ac:dyDescent="0.2">
      <c r="B35" s="192"/>
      <c r="C35" s="88"/>
      <c r="D35" s="88" t="s">
        <v>303</v>
      </c>
      <c r="E35" s="242"/>
      <c r="F35" s="242"/>
      <c r="G35" s="242"/>
      <c r="H35" s="242"/>
      <c r="I35" s="242"/>
      <c r="J35" s="242"/>
      <c r="K35" s="242"/>
      <c r="L35" s="242"/>
      <c r="M35" s="242">
        <f t="shared" ref="M35:M40" si="1">SUM(E35:L35)</f>
        <v>0</v>
      </c>
      <c r="O35" s="192"/>
      <c r="P35" s="88"/>
      <c r="Q35" s="88" t="s">
        <v>303</v>
      </c>
      <c r="R35" s="242"/>
      <c r="S35" s="242"/>
      <c r="T35" s="242"/>
      <c r="U35" s="242"/>
      <c r="V35" s="242"/>
      <c r="W35" s="242"/>
      <c r="X35" s="242"/>
      <c r="Y35" s="242"/>
      <c r="Z35" s="242">
        <f>SUM(R35:Y35)</f>
        <v>0</v>
      </c>
    </row>
    <row r="36" spans="2:26" x14ac:dyDescent="0.2">
      <c r="D36" s="88" t="s">
        <v>288</v>
      </c>
      <c r="E36" s="242"/>
      <c r="F36" s="242"/>
      <c r="G36" s="242"/>
      <c r="H36" s="242"/>
      <c r="I36" s="242"/>
      <c r="J36" s="242"/>
      <c r="K36" s="242"/>
      <c r="L36" s="242"/>
      <c r="M36" s="242">
        <f t="shared" si="1"/>
        <v>0</v>
      </c>
      <c r="Q36" s="88" t="s">
        <v>288</v>
      </c>
      <c r="R36" s="242"/>
      <c r="S36" s="242"/>
      <c r="T36" s="242"/>
      <c r="U36" s="242"/>
      <c r="V36" s="242"/>
      <c r="W36" s="242"/>
      <c r="X36" s="242"/>
      <c r="Y36" s="242"/>
      <c r="Z36" s="242">
        <f>SUM(R36:Y36)</f>
        <v>0</v>
      </c>
    </row>
    <row r="37" spans="2:26" x14ac:dyDescent="0.2">
      <c r="D37" s="88" t="s">
        <v>73</v>
      </c>
      <c r="E37" s="242"/>
      <c r="F37" s="242"/>
      <c r="G37" s="242"/>
      <c r="H37" s="242"/>
      <c r="I37" s="242"/>
      <c r="J37" s="242"/>
      <c r="K37" s="242"/>
      <c r="L37" s="242"/>
      <c r="M37" s="242">
        <f t="shared" si="1"/>
        <v>0</v>
      </c>
      <c r="Q37" s="88" t="s">
        <v>73</v>
      </c>
      <c r="R37" s="242"/>
      <c r="S37" s="242"/>
      <c r="T37" s="242"/>
      <c r="U37" s="242"/>
      <c r="V37" s="242"/>
      <c r="W37" s="242"/>
      <c r="X37" s="242"/>
      <c r="Y37" s="242"/>
      <c r="Z37" s="242">
        <f>SUM(R37:Y37)</f>
        <v>0</v>
      </c>
    </row>
    <row r="38" spans="2:26" ht="13.5" thickBot="1" x14ac:dyDescent="0.25">
      <c r="D38" s="88" t="s">
        <v>50</v>
      </c>
      <c r="E38" s="242"/>
      <c r="F38" s="242"/>
      <c r="G38" s="242"/>
      <c r="H38" s="242"/>
      <c r="I38" s="242"/>
      <c r="J38" s="242"/>
      <c r="K38" s="242"/>
      <c r="L38" s="242"/>
      <c r="M38" s="242">
        <f t="shared" si="1"/>
        <v>0</v>
      </c>
      <c r="Q38" s="88" t="s">
        <v>160</v>
      </c>
      <c r="R38" s="242"/>
      <c r="S38" s="242"/>
      <c r="T38" s="242"/>
      <c r="U38" s="242"/>
      <c r="V38" s="242"/>
      <c r="W38" s="242"/>
      <c r="X38" s="242"/>
      <c r="Y38" s="242"/>
      <c r="Z38" s="242">
        <f>SUM(R38:Y38)</f>
        <v>0</v>
      </c>
    </row>
    <row r="39" spans="2:26" ht="13.5" thickBot="1" x14ac:dyDescent="0.25">
      <c r="D39" s="88" t="s">
        <v>160</v>
      </c>
      <c r="E39" s="242"/>
      <c r="F39" s="242"/>
      <c r="G39" s="242"/>
      <c r="H39" s="242"/>
      <c r="I39" s="242"/>
      <c r="J39" s="242"/>
      <c r="K39" s="242"/>
      <c r="L39" s="242"/>
      <c r="M39" s="242">
        <f t="shared" si="1"/>
        <v>0</v>
      </c>
      <c r="Y39" s="88" t="s">
        <v>144</v>
      </c>
      <c r="Z39" s="238">
        <f>SUM(Z35:Z38)</f>
        <v>0</v>
      </c>
    </row>
    <row r="40" spans="2:26" ht="13.5" thickBot="1" x14ac:dyDescent="0.25">
      <c r="D40" s="88" t="s">
        <v>135</v>
      </c>
      <c r="E40" s="242"/>
      <c r="F40" s="242"/>
      <c r="G40" s="242"/>
      <c r="H40" s="242"/>
      <c r="I40" s="242"/>
      <c r="J40" s="242"/>
      <c r="K40" s="242"/>
      <c r="L40" s="242"/>
      <c r="M40" s="242">
        <f t="shared" si="1"/>
        <v>0</v>
      </c>
    </row>
    <row r="41" spans="2:26" ht="13.5" thickBot="1" x14ac:dyDescent="0.25">
      <c r="L41" s="88" t="s">
        <v>144</v>
      </c>
      <c r="M41" s="238">
        <f>SUM(M35:M40)</f>
        <v>0</v>
      </c>
    </row>
    <row r="43" spans="2:26" x14ac:dyDescent="0.2">
      <c r="B43" s="192"/>
      <c r="C43" s="88"/>
      <c r="D43" s="88" t="s">
        <v>303</v>
      </c>
      <c r="E43" s="242"/>
      <c r="F43" s="242"/>
      <c r="G43" s="242"/>
      <c r="H43" s="242"/>
      <c r="I43" s="242"/>
      <c r="J43" s="242"/>
      <c r="K43" s="242"/>
      <c r="L43" s="242"/>
      <c r="M43" s="242">
        <f>SUM(E43:L43)</f>
        <v>0</v>
      </c>
      <c r="O43" s="192"/>
      <c r="P43" s="88"/>
      <c r="Q43" s="88" t="s">
        <v>303</v>
      </c>
      <c r="R43" s="242"/>
      <c r="S43" s="242"/>
      <c r="T43" s="242"/>
      <c r="U43" s="242"/>
      <c r="V43" s="242"/>
      <c r="W43" s="242"/>
      <c r="X43" s="242"/>
      <c r="Y43" s="242"/>
      <c r="Z43" s="242">
        <f>SUM(R43:Y43)</f>
        <v>0</v>
      </c>
    </row>
    <row r="44" spans="2:26" x14ac:dyDescent="0.2">
      <c r="D44" s="88" t="s">
        <v>288</v>
      </c>
      <c r="E44" s="242"/>
      <c r="F44" s="242"/>
      <c r="G44" s="242"/>
      <c r="H44" s="242"/>
      <c r="I44" s="242"/>
      <c r="J44" s="242"/>
      <c r="K44" s="242"/>
      <c r="L44" s="242"/>
      <c r="M44" s="242">
        <f>SUM(E44:L44)</f>
        <v>0</v>
      </c>
      <c r="Q44" s="88" t="s">
        <v>288</v>
      </c>
      <c r="R44" s="242"/>
      <c r="S44" s="242"/>
      <c r="T44" s="242"/>
      <c r="U44" s="242"/>
      <c r="V44" s="242"/>
      <c r="W44" s="242"/>
      <c r="X44" s="242"/>
      <c r="Y44" s="242"/>
      <c r="Z44" s="242">
        <f>SUM(R44:Y44)</f>
        <v>0</v>
      </c>
    </row>
    <row r="45" spans="2:26" x14ac:dyDescent="0.2">
      <c r="D45" s="88" t="s">
        <v>73</v>
      </c>
      <c r="E45" s="242"/>
      <c r="F45" s="242"/>
      <c r="G45" s="242"/>
      <c r="H45" s="242"/>
      <c r="I45" s="242"/>
      <c r="J45" s="242"/>
      <c r="K45" s="242"/>
      <c r="L45" s="242"/>
      <c r="M45" s="242"/>
      <c r="Q45" s="88" t="s">
        <v>160</v>
      </c>
      <c r="R45" s="242"/>
      <c r="S45" s="242"/>
      <c r="T45" s="242"/>
      <c r="U45" s="242"/>
      <c r="V45" s="242"/>
      <c r="W45" s="242"/>
      <c r="X45" s="242"/>
      <c r="Y45" s="242"/>
      <c r="Z45" s="242">
        <f>SUM(R45:Y45)</f>
        <v>0</v>
      </c>
    </row>
    <row r="46" spans="2:26" x14ac:dyDescent="0.2">
      <c r="D46" s="88" t="s">
        <v>289</v>
      </c>
      <c r="E46" s="242"/>
      <c r="F46" s="242"/>
      <c r="G46" s="242"/>
      <c r="H46" s="242"/>
      <c r="I46" s="242"/>
      <c r="J46" s="242"/>
      <c r="K46" s="242"/>
      <c r="L46" s="242"/>
      <c r="M46" s="242"/>
      <c r="Q46" s="88" t="s">
        <v>135</v>
      </c>
      <c r="R46" s="242"/>
      <c r="S46" s="242"/>
      <c r="T46" s="242"/>
      <c r="U46" s="242"/>
      <c r="V46" s="242"/>
      <c r="W46" s="242"/>
      <c r="X46" s="242"/>
      <c r="Y46" s="242"/>
      <c r="Z46" s="243">
        <f>SUM(R46:Y46)</f>
        <v>0</v>
      </c>
    </row>
    <row r="47" spans="2:26" ht="13.5" thickBot="1" x14ac:dyDescent="0.25">
      <c r="D47" s="88" t="s">
        <v>50</v>
      </c>
      <c r="E47" s="242"/>
      <c r="F47" s="242"/>
      <c r="G47" s="242"/>
      <c r="H47" s="242"/>
      <c r="I47" s="242"/>
      <c r="J47" s="242"/>
      <c r="K47" s="242"/>
      <c r="L47" s="242"/>
      <c r="M47" s="242"/>
      <c r="Q47" s="88" t="s">
        <v>289</v>
      </c>
      <c r="R47" s="233"/>
      <c r="S47" s="233"/>
      <c r="T47" s="233"/>
      <c r="U47" s="233"/>
      <c r="V47" s="233"/>
      <c r="W47" s="233"/>
      <c r="X47" s="233"/>
      <c r="Y47" s="239"/>
      <c r="Z47" s="253">
        <f>SUM(R47:Y47)</f>
        <v>0</v>
      </c>
    </row>
    <row r="48" spans="2:26" ht="13.5" thickBot="1" x14ac:dyDescent="0.25">
      <c r="L48" s="88" t="s">
        <v>144</v>
      </c>
      <c r="M48" s="238">
        <f>SUM(M43:M47)</f>
        <v>0</v>
      </c>
      <c r="Y48" s="88" t="s">
        <v>144</v>
      </c>
      <c r="Z48" s="231">
        <f>SUM(Z43:Z47)</f>
        <v>0</v>
      </c>
    </row>
    <row r="49" spans="2:26" x14ac:dyDescent="0.2">
      <c r="B49" s="88"/>
      <c r="C49" s="88"/>
    </row>
    <row r="50" spans="2:26" x14ac:dyDescent="0.2">
      <c r="B50" s="192"/>
      <c r="C50" s="88"/>
      <c r="D50" s="88" t="s">
        <v>303</v>
      </c>
      <c r="E50" s="242"/>
      <c r="F50" s="242"/>
      <c r="G50" s="242"/>
      <c r="H50" s="242"/>
      <c r="I50" s="242"/>
      <c r="J50" s="242"/>
      <c r="K50" s="242"/>
      <c r="L50" s="242"/>
      <c r="M50" s="242">
        <f>SUM(E50:L50)</f>
        <v>0</v>
      </c>
      <c r="O50" s="192"/>
      <c r="P50" s="88"/>
      <c r="Q50" s="88" t="s">
        <v>303</v>
      </c>
      <c r="R50" s="242"/>
      <c r="S50" s="242"/>
      <c r="T50" s="242"/>
      <c r="U50" s="242"/>
      <c r="V50" s="242"/>
      <c r="W50" s="242"/>
      <c r="X50" s="242"/>
      <c r="Y50" s="242"/>
      <c r="Z50" s="242">
        <f>SUM(R50:Y50)</f>
        <v>0</v>
      </c>
    </row>
    <row r="51" spans="2:26" x14ac:dyDescent="0.2">
      <c r="D51" s="88" t="s">
        <v>288</v>
      </c>
      <c r="E51" s="242"/>
      <c r="F51" s="242"/>
      <c r="G51" s="242"/>
      <c r="H51" s="242"/>
      <c r="I51" s="242"/>
      <c r="J51" s="242"/>
      <c r="K51" s="242"/>
      <c r="L51" s="242"/>
      <c r="M51" s="242"/>
      <c r="Q51" s="88" t="s">
        <v>288</v>
      </c>
      <c r="R51" s="242"/>
      <c r="S51" s="242"/>
      <c r="T51" s="242"/>
      <c r="U51" s="242"/>
      <c r="V51" s="242"/>
      <c r="W51" s="242"/>
      <c r="X51" s="242"/>
      <c r="Y51" s="242"/>
      <c r="Z51" s="242">
        <f>SUM(R51:Y51)</f>
        <v>0</v>
      </c>
    </row>
    <row r="52" spans="2:26" x14ac:dyDescent="0.2">
      <c r="D52" s="88" t="s">
        <v>160</v>
      </c>
      <c r="E52" s="242"/>
      <c r="F52" s="242"/>
      <c r="G52" s="242"/>
      <c r="H52" s="242"/>
      <c r="I52" s="242"/>
      <c r="J52" s="242"/>
      <c r="K52" s="242"/>
      <c r="L52" s="242"/>
      <c r="M52" s="242">
        <f>SUM(E52:L52)</f>
        <v>0</v>
      </c>
      <c r="Q52" s="88" t="s">
        <v>73</v>
      </c>
      <c r="R52" s="242"/>
      <c r="S52" s="242"/>
      <c r="T52" s="242"/>
      <c r="U52" s="242"/>
      <c r="V52" s="242"/>
      <c r="W52" s="242"/>
      <c r="X52" s="242"/>
      <c r="Y52" s="242"/>
      <c r="Z52" s="242">
        <f>SUM(R52:Y52)</f>
        <v>0</v>
      </c>
    </row>
    <row r="53" spans="2:26" ht="13.5" thickBot="1" x14ac:dyDescent="0.25">
      <c r="D53" s="88" t="s">
        <v>135</v>
      </c>
      <c r="E53" s="242"/>
      <c r="F53" s="242"/>
      <c r="G53" s="242"/>
      <c r="H53" s="242"/>
      <c r="I53" s="242"/>
      <c r="J53" s="242"/>
      <c r="K53" s="242"/>
      <c r="L53" s="242"/>
      <c r="M53" s="242">
        <f>SUM(E53:L53)</f>
        <v>0</v>
      </c>
      <c r="Q53" s="88" t="s">
        <v>50</v>
      </c>
      <c r="R53" s="242"/>
      <c r="S53" s="242"/>
      <c r="T53" s="242"/>
      <c r="U53" s="242"/>
      <c r="V53" s="242"/>
      <c r="W53" s="242"/>
      <c r="X53" s="242"/>
      <c r="Y53" s="242"/>
      <c r="Z53" s="242">
        <f>SUM(R53:Y53)</f>
        <v>0</v>
      </c>
    </row>
    <row r="54" spans="2:26" ht="13.5" thickBot="1" x14ac:dyDescent="0.25">
      <c r="D54" s="88" t="s">
        <v>73</v>
      </c>
      <c r="E54" s="242"/>
      <c r="F54" s="242"/>
      <c r="G54" s="242"/>
      <c r="H54" s="242"/>
      <c r="I54" s="242"/>
      <c r="J54" s="242"/>
      <c r="K54" s="242"/>
      <c r="L54" s="242"/>
      <c r="M54" s="242">
        <f>SUM(E54:L54)</f>
        <v>0</v>
      </c>
      <c r="Y54" s="88" t="s">
        <v>144</v>
      </c>
      <c r="Z54" s="238">
        <f>SUM(Z50:Z53)</f>
        <v>0</v>
      </c>
    </row>
    <row r="55" spans="2:26" ht="13.5" thickBot="1" x14ac:dyDescent="0.25">
      <c r="L55" s="88" t="s">
        <v>144</v>
      </c>
      <c r="M55" s="238">
        <f>SUM(M50:M54)</f>
        <v>0</v>
      </c>
    </row>
    <row r="57" spans="2:26" x14ac:dyDescent="0.2">
      <c r="B57" s="192"/>
      <c r="C57" s="88"/>
      <c r="D57" s="88" t="s">
        <v>303</v>
      </c>
      <c r="E57" s="242"/>
      <c r="F57" s="242"/>
      <c r="G57" s="242"/>
      <c r="H57" s="242"/>
      <c r="I57" s="242"/>
      <c r="J57" s="242"/>
      <c r="K57" s="242"/>
      <c r="L57" s="242"/>
      <c r="M57" s="242">
        <f>SUM(E57:L57)</f>
        <v>0</v>
      </c>
      <c r="O57" s="192"/>
      <c r="P57" s="88"/>
      <c r="Q57" s="88" t="s">
        <v>303</v>
      </c>
      <c r="R57" s="242"/>
      <c r="S57" s="242"/>
      <c r="T57" s="242"/>
      <c r="U57" s="242"/>
      <c r="V57" s="242"/>
      <c r="W57" s="242"/>
      <c r="X57" s="242"/>
      <c r="Y57" s="242"/>
      <c r="Z57" s="242">
        <f>SUM(R57:Y57)</f>
        <v>0</v>
      </c>
    </row>
    <row r="58" spans="2:26" x14ac:dyDescent="0.2">
      <c r="D58" s="88" t="s">
        <v>288</v>
      </c>
      <c r="E58" s="242"/>
      <c r="F58" s="242"/>
      <c r="G58" s="242"/>
      <c r="H58" s="242"/>
      <c r="I58" s="242"/>
      <c r="J58" s="242"/>
      <c r="K58" s="242"/>
      <c r="L58" s="242"/>
      <c r="M58" s="242">
        <f>SUM(E58:L58)</f>
        <v>0</v>
      </c>
      <c r="Q58" s="88" t="s">
        <v>288</v>
      </c>
      <c r="R58" s="242"/>
      <c r="S58" s="242"/>
      <c r="T58" s="242"/>
      <c r="U58" s="242"/>
      <c r="V58" s="242"/>
      <c r="W58" s="242"/>
      <c r="X58" s="242"/>
      <c r="Y58" s="242"/>
      <c r="Z58" s="242">
        <f>SUM(R58:Y58)</f>
        <v>0</v>
      </c>
    </row>
    <row r="59" spans="2:26" x14ac:dyDescent="0.2">
      <c r="D59" s="88" t="s">
        <v>73</v>
      </c>
      <c r="E59" s="242"/>
      <c r="F59" s="242"/>
      <c r="G59" s="242"/>
      <c r="H59" s="242"/>
      <c r="I59" s="242"/>
      <c r="J59" s="242"/>
      <c r="K59" s="242"/>
      <c r="L59" s="242"/>
      <c r="M59" s="242">
        <f>SUM(E59:L59)</f>
        <v>0</v>
      </c>
      <c r="R59" s="242"/>
      <c r="S59" s="242"/>
      <c r="T59" s="242"/>
      <c r="U59" s="242"/>
      <c r="V59" s="242"/>
      <c r="W59" s="242"/>
      <c r="X59" s="242"/>
      <c r="Y59" s="242"/>
      <c r="Z59" s="242"/>
    </row>
    <row r="60" spans="2:26" x14ac:dyDescent="0.2">
      <c r="D60" s="88" t="s">
        <v>50</v>
      </c>
      <c r="E60" s="242"/>
      <c r="F60" s="242"/>
      <c r="G60" s="242"/>
      <c r="H60" s="242"/>
      <c r="I60" s="242"/>
      <c r="J60" s="242"/>
      <c r="K60" s="242"/>
      <c r="L60" s="242"/>
      <c r="M60" s="242">
        <f>SUM(E60:L60)</f>
        <v>0</v>
      </c>
      <c r="R60" s="242"/>
      <c r="S60" s="242"/>
      <c r="T60" s="242"/>
      <c r="U60" s="242"/>
      <c r="V60" s="242"/>
      <c r="W60" s="242"/>
      <c r="X60" s="242"/>
      <c r="Y60" s="242"/>
      <c r="Z60" s="242"/>
    </row>
    <row r="61" spans="2:26" ht="13.5" thickBot="1" x14ac:dyDescent="0.25">
      <c r="E61" s="242"/>
      <c r="F61" s="242"/>
      <c r="G61" s="242"/>
      <c r="H61" s="242"/>
      <c r="I61" s="242"/>
      <c r="J61" s="242"/>
      <c r="K61" s="242"/>
      <c r="L61" s="242"/>
      <c r="M61" s="242"/>
      <c r="R61" s="242"/>
      <c r="S61" s="242"/>
      <c r="T61" s="242"/>
      <c r="U61" s="242"/>
      <c r="V61" s="242"/>
      <c r="W61" s="242"/>
      <c r="X61" s="242"/>
      <c r="Y61" s="242"/>
      <c r="Z61" s="242"/>
    </row>
    <row r="62" spans="2:26" ht="13.5" thickBot="1" x14ac:dyDescent="0.25">
      <c r="L62" s="88" t="s">
        <v>144</v>
      </c>
      <c r="M62" s="238">
        <f>SUM(M57:M61)</f>
        <v>0</v>
      </c>
      <c r="Y62" s="88" t="s">
        <v>144</v>
      </c>
      <c r="Z62" s="238">
        <f>SUM(Z57:Z61)</f>
        <v>0</v>
      </c>
    </row>
    <row r="65" spans="2:26" x14ac:dyDescent="0.2">
      <c r="B65" s="192"/>
      <c r="C65" s="88"/>
      <c r="D65" s="88" t="s">
        <v>303</v>
      </c>
      <c r="E65" s="242"/>
      <c r="F65" s="242"/>
      <c r="G65" s="242"/>
      <c r="H65" s="242"/>
      <c r="I65" s="242"/>
      <c r="J65" s="242"/>
      <c r="K65" s="242"/>
      <c r="L65" s="242"/>
      <c r="M65" s="242">
        <f>SUM(E65:L65)</f>
        <v>0</v>
      </c>
      <c r="O65" s="192"/>
      <c r="P65" s="88"/>
      <c r="Q65" s="88" t="s">
        <v>303</v>
      </c>
      <c r="R65" s="246"/>
      <c r="S65" s="247"/>
      <c r="T65" s="247"/>
      <c r="U65" s="247"/>
      <c r="V65" s="247"/>
      <c r="W65" s="247"/>
      <c r="X65" s="247"/>
      <c r="Y65" s="247"/>
      <c r="Z65" s="247">
        <f>SUM(R65:Y65)</f>
        <v>0</v>
      </c>
    </row>
    <row r="66" spans="2:26" x14ac:dyDescent="0.2">
      <c r="D66" s="88" t="s">
        <v>288</v>
      </c>
      <c r="E66" s="242"/>
      <c r="F66" s="242"/>
      <c r="G66" s="242"/>
      <c r="H66" s="242"/>
      <c r="I66" s="242"/>
      <c r="J66" s="242"/>
      <c r="K66" s="242"/>
      <c r="L66" s="242"/>
      <c r="M66" s="242">
        <f>SUM(E66:L66)</f>
        <v>0</v>
      </c>
      <c r="O66" s="88"/>
      <c r="P66" s="88"/>
      <c r="Q66" s="88" t="s">
        <v>288</v>
      </c>
      <c r="R66" s="248"/>
      <c r="S66" s="249"/>
      <c r="T66" s="249"/>
      <c r="U66" s="249"/>
      <c r="V66" s="249"/>
      <c r="W66" s="249"/>
      <c r="X66" s="249"/>
      <c r="Y66" s="249"/>
      <c r="Z66" s="249">
        <f>SUM(R66:Y66)</f>
        <v>0</v>
      </c>
    </row>
    <row r="67" spans="2:26" x14ac:dyDescent="0.2">
      <c r="D67" s="88" t="s">
        <v>160</v>
      </c>
      <c r="E67" s="242"/>
      <c r="F67" s="242"/>
      <c r="G67" s="242"/>
      <c r="H67" s="242"/>
      <c r="I67" s="242"/>
      <c r="J67" s="242"/>
      <c r="K67" s="242"/>
      <c r="L67" s="242"/>
      <c r="M67" s="242">
        <f>SUM(E67:L67)</f>
        <v>0</v>
      </c>
      <c r="O67" s="88"/>
      <c r="P67" s="88"/>
      <c r="Q67" s="88"/>
      <c r="R67" s="248"/>
      <c r="S67" s="249"/>
      <c r="T67" s="249"/>
      <c r="U67" s="249"/>
      <c r="V67" s="249"/>
      <c r="W67" s="249"/>
      <c r="X67" s="249"/>
      <c r="Y67" s="249"/>
      <c r="Z67" s="249"/>
    </row>
    <row r="68" spans="2:26" x14ac:dyDescent="0.2">
      <c r="E68" s="242"/>
      <c r="F68" s="242"/>
      <c r="G68" s="242"/>
      <c r="H68" s="242"/>
      <c r="I68" s="242"/>
      <c r="J68" s="242"/>
      <c r="K68" s="242"/>
      <c r="L68" s="242"/>
      <c r="M68" s="242"/>
      <c r="O68" s="88"/>
      <c r="P68" s="88"/>
      <c r="Q68" s="88"/>
      <c r="R68" s="248"/>
      <c r="S68" s="249"/>
      <c r="T68" s="249"/>
      <c r="U68" s="249"/>
      <c r="V68" s="249"/>
      <c r="W68" s="249"/>
      <c r="X68" s="249"/>
      <c r="Y68" s="249"/>
      <c r="Z68" s="249"/>
    </row>
    <row r="69" spans="2:26" ht="13.5" thickBot="1" x14ac:dyDescent="0.25">
      <c r="E69" s="242"/>
      <c r="F69" s="242"/>
      <c r="G69" s="242"/>
      <c r="H69" s="242"/>
      <c r="I69" s="242"/>
      <c r="J69" s="242"/>
      <c r="K69" s="242"/>
      <c r="L69" s="242"/>
      <c r="M69" s="242"/>
      <c r="O69" s="88"/>
      <c r="P69" s="88"/>
      <c r="Q69" s="88"/>
      <c r="R69" s="248"/>
      <c r="S69" s="249"/>
      <c r="T69" s="249"/>
      <c r="U69" s="249"/>
      <c r="V69" s="249"/>
      <c r="W69" s="249"/>
      <c r="X69" s="249"/>
      <c r="Y69" s="249"/>
      <c r="Z69" s="249"/>
    </row>
    <row r="70" spans="2:26" ht="13.5" thickBot="1" x14ac:dyDescent="0.25">
      <c r="L70" s="88" t="s">
        <v>144</v>
      </c>
      <c r="M70" s="238">
        <f>SUM(M65:M69)</f>
        <v>0</v>
      </c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 t="s">
        <v>144</v>
      </c>
      <c r="Z70" s="238">
        <f>SUM(Z65:Z69)</f>
        <v>0</v>
      </c>
    </row>
    <row r="73" spans="2:26" x14ac:dyDescent="0.2">
      <c r="B73" s="192" t="s">
        <v>333</v>
      </c>
      <c r="C73" s="88" t="s">
        <v>334</v>
      </c>
      <c r="D73" s="88" t="s">
        <v>303</v>
      </c>
      <c r="E73" s="255"/>
      <c r="F73" s="256"/>
      <c r="G73" s="256"/>
      <c r="H73" s="256"/>
      <c r="I73" s="256"/>
      <c r="J73" s="256"/>
      <c r="K73" s="256"/>
      <c r="L73" s="256"/>
      <c r="M73" s="256">
        <f>SUM(E73:L73)</f>
        <v>0</v>
      </c>
    </row>
    <row r="74" spans="2:26" x14ac:dyDescent="0.2">
      <c r="D74" s="88" t="s">
        <v>288</v>
      </c>
      <c r="E74" s="257"/>
      <c r="F74" s="258"/>
      <c r="G74" s="258"/>
      <c r="H74" s="258"/>
      <c r="I74" s="258"/>
      <c r="J74" s="258"/>
      <c r="K74" s="258"/>
      <c r="L74" s="258"/>
      <c r="M74" s="258">
        <f>SUM(E74:L74)</f>
        <v>0</v>
      </c>
    </row>
    <row r="75" spans="2:26" x14ac:dyDescent="0.2">
      <c r="D75" s="88" t="s">
        <v>73</v>
      </c>
      <c r="E75" s="257"/>
      <c r="F75" s="258"/>
      <c r="G75" s="258"/>
      <c r="H75" s="258"/>
      <c r="I75" s="258"/>
      <c r="J75" s="258"/>
      <c r="K75" s="258"/>
      <c r="L75" s="258"/>
      <c r="M75" s="258">
        <f>SUM(E75:L75)</f>
        <v>0</v>
      </c>
    </row>
    <row r="76" spans="2:26" ht="13.5" thickBot="1" x14ac:dyDescent="0.25">
      <c r="D76" s="88" t="s">
        <v>160</v>
      </c>
      <c r="E76" s="257"/>
      <c r="F76" s="258"/>
      <c r="G76" s="258"/>
      <c r="H76" s="258"/>
      <c r="I76" s="258"/>
      <c r="J76" s="258"/>
      <c r="K76" s="258"/>
      <c r="L76" s="258"/>
      <c r="M76" s="258">
        <f>SUM(E76:L76)</f>
        <v>0</v>
      </c>
    </row>
    <row r="77" spans="2:26" ht="13.5" thickBot="1" x14ac:dyDescent="0.25">
      <c r="L77" s="88" t="s">
        <v>144</v>
      </c>
      <c r="M77" s="238">
        <f>SUM(M73:M76)</f>
        <v>0</v>
      </c>
    </row>
  </sheetData>
  <mergeCells count="2">
    <mergeCell ref="E4:L4"/>
    <mergeCell ref="R4:Y4"/>
  </mergeCells>
  <pageMargins left="0.25" right="0.25" top="0.75" bottom="0.75" header="0.3" footer="0.3"/>
  <pageSetup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6E23D-8A10-4E3B-94F6-737CE3436741}">
  <dimension ref="A1"/>
  <sheetViews>
    <sheetView workbookViewId="0">
      <selection activeCell="G13" sqref="G13"/>
    </sheetView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0"/>
  <sheetViews>
    <sheetView zoomScale="80" zoomScaleNormal="80" workbookViewId="0">
      <pane xSplit="1" topLeftCell="B1" activePane="topRight" state="frozen"/>
      <selection activeCell="BS17" sqref="BS17"/>
      <selection pane="topRight" activeCell="O25" sqref="O25"/>
    </sheetView>
  </sheetViews>
  <sheetFormatPr defaultColWidth="9.140625" defaultRowHeight="15" x14ac:dyDescent="0.3"/>
  <cols>
    <col min="1" max="1" width="33" style="50" customWidth="1"/>
    <col min="2" max="2" width="9.85546875" style="49" customWidth="1"/>
    <col min="3" max="3" width="23.28515625" style="50" customWidth="1"/>
    <col min="4" max="4" width="9.42578125" style="50" customWidth="1"/>
    <col min="5" max="6" width="5.140625" style="50" bestFit="1" customWidth="1"/>
    <col min="7" max="8" width="5.140625" style="50" customWidth="1"/>
    <col min="9" max="24" width="5.7109375" style="50" customWidth="1"/>
    <col min="25" max="25" width="9.28515625" style="50" customWidth="1"/>
    <col min="26" max="16384" width="9.140625" style="50"/>
  </cols>
  <sheetData>
    <row r="1" spans="1:32" ht="25.5" x14ac:dyDescent="0.45">
      <c r="A1" s="349" t="s">
        <v>625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Z1" s="1513"/>
      <c r="AA1" s="1513"/>
      <c r="AB1" s="1513"/>
      <c r="AC1" s="1513"/>
      <c r="AD1" s="1513"/>
      <c r="AE1" s="1513"/>
      <c r="AF1" s="1513"/>
    </row>
    <row r="2" spans="1:32" x14ac:dyDescent="0.3">
      <c r="A2" s="1510"/>
      <c r="B2" s="1510"/>
      <c r="C2" s="1510"/>
      <c r="D2" s="52"/>
      <c r="E2" s="52"/>
      <c r="F2" s="52"/>
      <c r="G2" s="52"/>
      <c r="H2" s="52"/>
      <c r="K2" s="49"/>
    </row>
    <row r="3" spans="1:32" ht="20.25" x14ac:dyDescent="0.3">
      <c r="A3" s="351" t="s">
        <v>164</v>
      </c>
      <c r="B3" s="52"/>
      <c r="C3" s="52"/>
      <c r="D3" s="52"/>
      <c r="E3" s="1515" t="s">
        <v>259</v>
      </c>
      <c r="F3" s="1516"/>
      <c r="G3" s="1519" t="s">
        <v>259</v>
      </c>
      <c r="H3" s="1520"/>
      <c r="I3" s="1514" t="s">
        <v>259</v>
      </c>
      <c r="J3" s="1514"/>
      <c r="K3" s="1511" t="s">
        <v>227</v>
      </c>
      <c r="L3" s="1512"/>
      <c r="M3" s="1521" t="s">
        <v>227</v>
      </c>
      <c r="N3" s="1522"/>
      <c r="O3" s="1517" t="s">
        <v>760</v>
      </c>
      <c r="P3" s="1518"/>
      <c r="Q3" s="1519" t="s">
        <v>259</v>
      </c>
      <c r="R3" s="1520"/>
      <c r="S3" s="1515" t="s">
        <v>259</v>
      </c>
      <c r="T3" s="1516"/>
      <c r="U3" s="1511" t="s">
        <v>227</v>
      </c>
      <c r="V3" s="1512"/>
      <c r="W3" s="1511" t="s">
        <v>227</v>
      </c>
      <c r="X3" s="1512"/>
      <c r="Y3" s="90" t="s">
        <v>263</v>
      </c>
    </row>
    <row r="4" spans="1:32" x14ac:dyDescent="0.3">
      <c r="A4" s="52" t="s">
        <v>16</v>
      </c>
      <c r="B4" s="52" t="s">
        <v>17</v>
      </c>
      <c r="C4" s="52" t="s">
        <v>18</v>
      </c>
      <c r="D4" s="52"/>
      <c r="E4" s="374"/>
      <c r="F4" s="374"/>
      <c r="G4" s="394"/>
      <c r="H4" s="395"/>
      <c r="I4" s="107"/>
      <c r="J4" s="107"/>
      <c r="K4" s="113"/>
      <c r="L4" s="113"/>
      <c r="M4" s="586"/>
      <c r="N4" s="587"/>
      <c r="O4" s="378"/>
      <c r="P4" s="379"/>
      <c r="Q4" s="584"/>
      <c r="R4" s="585"/>
      <c r="S4" s="377"/>
      <c r="T4" s="377"/>
      <c r="U4" s="113"/>
      <c r="V4" s="113"/>
      <c r="W4" s="113"/>
      <c r="X4" s="113"/>
      <c r="Y4" s="69"/>
    </row>
    <row r="5" spans="1:32" ht="170.25" customHeight="1" x14ac:dyDescent="0.3">
      <c r="A5" s="52"/>
      <c r="B5" s="52"/>
      <c r="C5" s="52"/>
      <c r="E5" s="375" t="s">
        <v>73</v>
      </c>
      <c r="F5" s="375" t="s">
        <v>127</v>
      </c>
      <c r="G5" s="584" t="s">
        <v>73</v>
      </c>
      <c r="H5" s="585" t="s">
        <v>127</v>
      </c>
      <c r="I5" s="107" t="s">
        <v>73</v>
      </c>
      <c r="J5" s="107" t="s">
        <v>127</v>
      </c>
      <c r="K5" s="113" t="s">
        <v>73</v>
      </c>
      <c r="L5" s="113" t="s">
        <v>127</v>
      </c>
      <c r="M5" s="586" t="s">
        <v>73</v>
      </c>
      <c r="N5" s="587" t="s">
        <v>127</v>
      </c>
      <c r="O5" s="378" t="s">
        <v>73</v>
      </c>
      <c r="P5" s="379" t="s">
        <v>127</v>
      </c>
      <c r="Q5" s="584" t="s">
        <v>73</v>
      </c>
      <c r="R5" s="585" t="s">
        <v>127</v>
      </c>
      <c r="S5" s="377" t="s">
        <v>73</v>
      </c>
      <c r="T5" s="377" t="s">
        <v>127</v>
      </c>
      <c r="U5" s="113" t="s">
        <v>73</v>
      </c>
      <c r="V5" s="113" t="s">
        <v>127</v>
      </c>
      <c r="W5" s="118" t="s">
        <v>73</v>
      </c>
      <c r="X5" s="783" t="s">
        <v>127</v>
      </c>
      <c r="Y5" s="69"/>
      <c r="Z5" s="50" t="s">
        <v>424</v>
      </c>
    </row>
    <row r="6" spans="1:32" ht="20.100000000000001" customHeight="1" x14ac:dyDescent="0.35">
      <c r="A6" s="51" t="s">
        <v>645</v>
      </c>
      <c r="B6" s="58">
        <v>3182</v>
      </c>
      <c r="C6" s="151" t="s">
        <v>646</v>
      </c>
      <c r="D6" s="51"/>
      <c r="E6" s="412">
        <v>1</v>
      </c>
      <c r="F6" s="412">
        <v>2</v>
      </c>
      <c r="G6" s="408">
        <v>1</v>
      </c>
      <c r="H6" s="496"/>
      <c r="I6" s="415"/>
      <c r="J6" s="1162"/>
      <c r="K6" s="121"/>
      <c r="L6" s="121"/>
      <c r="M6" s="178"/>
      <c r="N6" s="1172"/>
      <c r="O6" s="1173"/>
      <c r="P6" s="1174"/>
      <c r="Q6" s="1116"/>
      <c r="R6" s="1160"/>
      <c r="S6" s="464"/>
      <c r="T6" s="464"/>
      <c r="U6" s="1156"/>
      <c r="V6" s="1156"/>
      <c r="W6" s="1156"/>
      <c r="X6" s="1156"/>
      <c r="Y6" s="79">
        <f>SUM(E6:X6)</f>
        <v>4</v>
      </c>
      <c r="Z6" s="1011" t="s">
        <v>532</v>
      </c>
    </row>
    <row r="7" spans="1:32" ht="20.100000000000001" customHeight="1" x14ac:dyDescent="0.3">
      <c r="A7" s="51" t="s">
        <v>665</v>
      </c>
      <c r="B7" s="57"/>
      <c r="C7" s="56"/>
      <c r="D7" s="51"/>
      <c r="E7" s="412"/>
      <c r="F7" s="412"/>
      <c r="G7" s="408"/>
      <c r="H7" s="496"/>
      <c r="I7" s="415">
        <v>1</v>
      </c>
      <c r="J7" s="415"/>
      <c r="K7" s="121"/>
      <c r="L7" s="1156"/>
      <c r="M7" s="178"/>
      <c r="N7" s="1172"/>
      <c r="O7" s="201"/>
      <c r="P7" s="202"/>
      <c r="Q7" s="408"/>
      <c r="R7" s="1160"/>
      <c r="S7" s="412"/>
      <c r="T7" s="464"/>
      <c r="U7" s="121"/>
      <c r="V7" s="121"/>
      <c r="W7" s="121"/>
      <c r="X7" s="121"/>
      <c r="Y7" s="79">
        <f>SUM(E7:X7)</f>
        <v>1</v>
      </c>
      <c r="Z7" s="1004" t="s">
        <v>532</v>
      </c>
    </row>
    <row r="8" spans="1:32" ht="20.100000000000001" customHeight="1" x14ac:dyDescent="0.3">
      <c r="A8" s="51" t="s">
        <v>736</v>
      </c>
      <c r="B8" s="57">
        <v>3242</v>
      </c>
      <c r="C8" s="56" t="s">
        <v>482</v>
      </c>
      <c r="D8" s="51" t="s">
        <v>448</v>
      </c>
      <c r="E8" s="412"/>
      <c r="F8" s="412"/>
      <c r="G8" s="408"/>
      <c r="H8" s="496"/>
      <c r="I8" s="415"/>
      <c r="J8" s="415"/>
      <c r="K8" s="121"/>
      <c r="L8" s="121"/>
      <c r="M8" s="178"/>
      <c r="N8" s="1135"/>
      <c r="O8" s="201">
        <v>2</v>
      </c>
      <c r="P8" s="202"/>
      <c r="Q8" s="408">
        <v>2</v>
      </c>
      <c r="R8" s="496"/>
      <c r="S8" s="412">
        <v>2</v>
      </c>
      <c r="T8" s="412"/>
      <c r="U8" s="121">
        <v>1</v>
      </c>
      <c r="V8" s="121">
        <v>1</v>
      </c>
      <c r="W8" s="121">
        <v>1</v>
      </c>
      <c r="X8" s="121"/>
      <c r="Y8" s="79">
        <f>SUM(E8:X8)</f>
        <v>9</v>
      </c>
      <c r="Z8" s="1004">
        <v>1</v>
      </c>
    </row>
    <row r="9" spans="1:32" ht="20.100000000000001" customHeight="1" x14ac:dyDescent="0.3">
      <c r="A9" s="51" t="s">
        <v>761</v>
      </c>
      <c r="B9" s="96">
        <v>3243</v>
      </c>
      <c r="C9" s="55" t="s">
        <v>482</v>
      </c>
      <c r="D9" s="51" t="s">
        <v>448</v>
      </c>
      <c r="E9" s="412"/>
      <c r="F9" s="412"/>
      <c r="G9" s="408"/>
      <c r="H9" s="496"/>
      <c r="I9" s="415"/>
      <c r="J9" s="415"/>
      <c r="K9" s="121"/>
      <c r="L9" s="121"/>
      <c r="M9" s="178"/>
      <c r="N9" s="1135"/>
      <c r="O9" s="201">
        <v>1</v>
      </c>
      <c r="P9" s="202"/>
      <c r="Q9" s="408">
        <v>1</v>
      </c>
      <c r="R9" s="496"/>
      <c r="S9" s="412">
        <v>1</v>
      </c>
      <c r="T9" s="412"/>
      <c r="U9" s="121"/>
      <c r="V9" s="121" t="s">
        <v>743</v>
      </c>
      <c r="W9" s="121"/>
      <c r="X9" s="121"/>
      <c r="Y9" s="79">
        <f>SUM(E9:W9)</f>
        <v>3</v>
      </c>
      <c r="Z9" s="1004">
        <v>2</v>
      </c>
    </row>
    <row r="10" spans="1:32" ht="20.100000000000001" customHeight="1" x14ac:dyDescent="0.3">
      <c r="A10" s="51"/>
      <c r="B10" s="96"/>
      <c r="C10" s="55"/>
      <c r="D10" s="51"/>
      <c r="E10" s="412"/>
      <c r="F10" s="412"/>
      <c r="G10" s="408"/>
      <c r="H10" s="496"/>
      <c r="I10" s="415"/>
      <c r="J10" s="415"/>
      <c r="K10" s="121"/>
      <c r="L10" s="121"/>
      <c r="M10" s="178"/>
      <c r="N10" s="1135"/>
      <c r="O10" s="201"/>
      <c r="P10" s="202"/>
      <c r="Q10" s="408"/>
      <c r="R10" s="496"/>
      <c r="S10" s="412"/>
      <c r="T10" s="412"/>
      <c r="U10" s="121"/>
      <c r="V10" s="121"/>
      <c r="W10" s="121"/>
      <c r="X10" s="121"/>
      <c r="Y10" s="79">
        <f>SUM(E10:W10)</f>
        <v>0</v>
      </c>
      <c r="Z10" s="1004"/>
    </row>
    <row r="11" spans="1:32" ht="20.100000000000001" customHeight="1" x14ac:dyDescent="0.3">
      <c r="A11" s="51" t="s">
        <v>515</v>
      </c>
      <c r="B11" s="58">
        <v>3170</v>
      </c>
      <c r="C11" s="55" t="s">
        <v>507</v>
      </c>
      <c r="D11" s="51" t="s">
        <v>448</v>
      </c>
      <c r="E11" s="412"/>
      <c r="F11" s="412"/>
      <c r="G11" s="408"/>
      <c r="H11" s="496"/>
      <c r="I11" s="415"/>
      <c r="J11" s="415"/>
      <c r="K11" s="121"/>
      <c r="L11" s="121"/>
      <c r="M11" s="178"/>
      <c r="N11" s="1135"/>
      <c r="O11" s="201"/>
      <c r="P11" s="202"/>
      <c r="Q11" s="408"/>
      <c r="R11" s="496"/>
      <c r="S11" s="412"/>
      <c r="T11" s="412"/>
      <c r="U11" s="121"/>
      <c r="V11" s="121"/>
      <c r="W11" s="121"/>
      <c r="X11" s="121"/>
      <c r="Y11" s="79">
        <f>SUM(E11:X11)</f>
        <v>0</v>
      </c>
      <c r="Z11" s="1004"/>
    </row>
    <row r="12" spans="1:32" ht="20.100000000000001" customHeight="1" x14ac:dyDescent="0.3">
      <c r="A12" s="51" t="s">
        <v>593</v>
      </c>
      <c r="B12" s="58">
        <v>3202</v>
      </c>
      <c r="C12" s="55" t="s">
        <v>594</v>
      </c>
      <c r="D12" s="51" t="s">
        <v>448</v>
      </c>
      <c r="E12" s="412"/>
      <c r="F12" s="412"/>
      <c r="G12" s="408"/>
      <c r="H12" s="496"/>
      <c r="I12" s="415"/>
      <c r="J12" s="415"/>
      <c r="K12" s="121"/>
      <c r="L12" s="121"/>
      <c r="M12" s="178"/>
      <c r="N12" s="1135"/>
      <c r="O12" s="201"/>
      <c r="P12" s="202"/>
      <c r="Q12" s="408"/>
      <c r="R12" s="496"/>
      <c r="S12" s="412"/>
      <c r="T12" s="412"/>
      <c r="U12" s="121"/>
      <c r="V12" s="121"/>
      <c r="W12" s="121"/>
      <c r="X12" s="121"/>
      <c r="Y12" s="79">
        <f t="shared" ref="Y12:Y17" si="0">SUM(E12:V12)</f>
        <v>0</v>
      </c>
      <c r="Z12" s="825"/>
    </row>
    <row r="13" spans="1:32" ht="20.100000000000001" customHeight="1" x14ac:dyDescent="0.3">
      <c r="A13" s="51"/>
      <c r="B13" s="58"/>
      <c r="C13" s="55"/>
      <c r="D13" s="51"/>
      <c r="E13" s="412"/>
      <c r="F13" s="412"/>
      <c r="G13" s="408"/>
      <c r="H13" s="496"/>
      <c r="I13" s="415"/>
      <c r="J13" s="415"/>
      <c r="K13" s="121"/>
      <c r="L13" s="121"/>
      <c r="M13" s="178"/>
      <c r="N13" s="1135"/>
      <c r="O13" s="201"/>
      <c r="P13" s="202"/>
      <c r="Q13" s="408"/>
      <c r="R13" s="496"/>
      <c r="S13" s="412"/>
      <c r="T13" s="412"/>
      <c r="U13" s="121"/>
      <c r="V13" s="121"/>
      <c r="W13" s="121"/>
      <c r="X13" s="121"/>
      <c r="Y13" s="79">
        <f t="shared" si="0"/>
        <v>0</v>
      </c>
      <c r="Z13" s="825"/>
    </row>
    <row r="14" spans="1:32" ht="20.100000000000001" customHeight="1" x14ac:dyDescent="0.3">
      <c r="A14" s="51"/>
      <c r="B14" s="58"/>
      <c r="C14" s="151"/>
      <c r="D14" s="51"/>
      <c r="E14" s="412"/>
      <c r="F14" s="412"/>
      <c r="G14" s="408"/>
      <c r="H14" s="496"/>
      <c r="I14" s="415"/>
      <c r="J14" s="415"/>
      <c r="K14" s="121"/>
      <c r="L14" s="121"/>
      <c r="M14" s="178"/>
      <c r="N14" s="1135"/>
      <c r="O14" s="203"/>
      <c r="P14" s="203"/>
      <c r="Q14" s="408"/>
      <c r="R14" s="496"/>
      <c r="S14" s="412"/>
      <c r="T14" s="412"/>
      <c r="U14" s="121"/>
      <c r="V14" s="121"/>
      <c r="W14" s="121"/>
      <c r="X14" s="121"/>
      <c r="Y14" s="79">
        <f t="shared" si="0"/>
        <v>0</v>
      </c>
      <c r="Z14" s="825"/>
    </row>
    <row r="15" spans="1:32" ht="20.100000000000001" customHeight="1" x14ac:dyDescent="0.3">
      <c r="A15" s="51"/>
      <c r="B15" s="58"/>
      <c r="C15" s="151"/>
      <c r="D15" s="51"/>
      <c r="E15" s="412"/>
      <c r="F15" s="412"/>
      <c r="G15" s="408"/>
      <c r="H15" s="496"/>
      <c r="I15" s="415"/>
      <c r="J15" s="415"/>
      <c r="K15" s="121"/>
      <c r="L15" s="121"/>
      <c r="M15" s="178"/>
      <c r="N15" s="1135"/>
      <c r="O15" s="203"/>
      <c r="P15" s="203"/>
      <c r="Q15" s="408"/>
      <c r="R15" s="496"/>
      <c r="S15" s="412"/>
      <c r="T15" s="412"/>
      <c r="U15" s="121"/>
      <c r="V15" s="121"/>
      <c r="W15" s="121"/>
      <c r="X15" s="121"/>
      <c r="Y15" s="79">
        <f t="shared" si="0"/>
        <v>0</v>
      </c>
      <c r="Z15" s="825"/>
    </row>
    <row r="16" spans="1:32" ht="20.100000000000001" customHeight="1" x14ac:dyDescent="0.3">
      <c r="A16" s="51"/>
      <c r="B16" s="58"/>
      <c r="C16" s="151"/>
      <c r="D16" s="51"/>
      <c r="E16" s="412"/>
      <c r="F16" s="412"/>
      <c r="G16" s="408"/>
      <c r="H16" s="496"/>
      <c r="I16" s="415"/>
      <c r="J16" s="415"/>
      <c r="K16" s="121"/>
      <c r="L16" s="121"/>
      <c r="M16" s="178"/>
      <c r="N16" s="1135"/>
      <c r="O16" s="203"/>
      <c r="P16" s="203"/>
      <c r="Q16" s="408"/>
      <c r="R16" s="496"/>
      <c r="S16" s="412"/>
      <c r="T16" s="412"/>
      <c r="U16" s="121"/>
      <c r="V16" s="121"/>
      <c r="W16" s="121"/>
      <c r="X16" s="121"/>
      <c r="Y16" s="79">
        <f t="shared" si="0"/>
        <v>0</v>
      </c>
      <c r="Z16" s="825"/>
    </row>
    <row r="17" spans="1:26" ht="20.100000000000001" customHeight="1" x14ac:dyDescent="0.3">
      <c r="A17" s="51"/>
      <c r="B17" s="58"/>
      <c r="C17" s="151"/>
      <c r="D17" s="51"/>
      <c r="E17" s="412"/>
      <c r="F17" s="412"/>
      <c r="G17" s="408"/>
      <c r="H17" s="496"/>
      <c r="I17" s="415"/>
      <c r="J17" s="415"/>
      <c r="K17" s="121"/>
      <c r="L17" s="121"/>
      <c r="M17" s="178"/>
      <c r="N17" s="1135"/>
      <c r="O17" s="203"/>
      <c r="P17" s="203"/>
      <c r="Q17" s="408"/>
      <c r="R17" s="496"/>
      <c r="S17" s="412"/>
      <c r="T17" s="412"/>
      <c r="U17" s="121"/>
      <c r="V17" s="121"/>
      <c r="W17" s="121"/>
      <c r="X17" s="121"/>
      <c r="Y17" s="79">
        <f t="shared" si="0"/>
        <v>0</v>
      </c>
      <c r="Z17" s="825"/>
    </row>
    <row r="18" spans="1:26" x14ac:dyDescent="0.3">
      <c r="Y18"/>
    </row>
    <row r="19" spans="1:26" x14ac:dyDescent="0.3">
      <c r="A19" s="50" t="s">
        <v>773</v>
      </c>
    </row>
    <row r="25" spans="1:26" x14ac:dyDescent="0.3">
      <c r="A25" s="70">
        <v>2022</v>
      </c>
    </row>
    <row r="26" spans="1:26" x14ac:dyDescent="0.3">
      <c r="A26" s="51" t="s">
        <v>449</v>
      </c>
      <c r="B26" s="96">
        <v>3149</v>
      </c>
      <c r="C26" s="55" t="s">
        <v>24</v>
      </c>
      <c r="D26" s="51" t="s">
        <v>553</v>
      </c>
    </row>
    <row r="27" spans="1:26" x14ac:dyDescent="0.3">
      <c r="A27" s="64" t="s">
        <v>450</v>
      </c>
      <c r="B27" s="147">
        <v>6148</v>
      </c>
      <c r="C27" s="56" t="s">
        <v>528</v>
      </c>
      <c r="D27" s="64" t="s">
        <v>553</v>
      </c>
    </row>
    <row r="28" spans="1:26" x14ac:dyDescent="0.3">
      <c r="A28" s="64" t="s">
        <v>596</v>
      </c>
      <c r="B28" s="147">
        <v>3121</v>
      </c>
      <c r="C28" s="56" t="s">
        <v>451</v>
      </c>
      <c r="D28" s="64" t="s">
        <v>553</v>
      </c>
    </row>
    <row r="29" spans="1:26" x14ac:dyDescent="0.3">
      <c r="A29" s="64" t="s">
        <v>452</v>
      </c>
      <c r="B29" s="147">
        <v>6147</v>
      </c>
      <c r="C29" s="56" t="s">
        <v>529</v>
      </c>
      <c r="D29" s="64" t="s">
        <v>553</v>
      </c>
    </row>
    <row r="30" spans="1:26" x14ac:dyDescent="0.3">
      <c r="A30" s="64" t="s">
        <v>453</v>
      </c>
      <c r="B30" s="147">
        <v>3146</v>
      </c>
      <c r="C30" s="56" t="s">
        <v>454</v>
      </c>
      <c r="D30" s="64" t="s">
        <v>553</v>
      </c>
    </row>
  </sheetData>
  <sortState xmlns:xlrd2="http://schemas.microsoft.com/office/spreadsheetml/2017/richdata2" ref="A8:Y17">
    <sortCondition descending="1" ref="Y8:Y17"/>
  </sortState>
  <mergeCells count="12">
    <mergeCell ref="A2:C2"/>
    <mergeCell ref="K3:L3"/>
    <mergeCell ref="U3:V3"/>
    <mergeCell ref="Z1:AF1"/>
    <mergeCell ref="I3:J3"/>
    <mergeCell ref="S3:T3"/>
    <mergeCell ref="E3:F3"/>
    <mergeCell ref="O3:P3"/>
    <mergeCell ref="G3:H3"/>
    <mergeCell ref="M3:N3"/>
    <mergeCell ref="W3:X3"/>
    <mergeCell ref="Q3:R3"/>
  </mergeCells>
  <phoneticPr fontId="5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B49"/>
  <sheetViews>
    <sheetView zoomScale="90" zoomScaleNormal="90" workbookViewId="0">
      <pane xSplit="1" topLeftCell="B1" activePane="topRight" state="frozen"/>
      <selection activeCell="BS17" sqref="BS17"/>
      <selection pane="topRight" activeCell="BB24" sqref="BB24"/>
    </sheetView>
  </sheetViews>
  <sheetFormatPr defaultColWidth="9.140625" defaultRowHeight="15" x14ac:dyDescent="0.3"/>
  <cols>
    <col min="1" max="1" width="34.140625" style="50" customWidth="1"/>
    <col min="2" max="2" width="14.7109375" style="49" customWidth="1"/>
    <col min="3" max="3" width="27.7109375" style="50" customWidth="1"/>
    <col min="4" max="4" width="5.5703125" style="50" customWidth="1"/>
    <col min="5" max="5" width="5.85546875" style="50" customWidth="1"/>
    <col min="6" max="51" width="5.7109375" style="50" customWidth="1"/>
    <col min="52" max="52" width="8.5703125" style="50" customWidth="1"/>
    <col min="53" max="16384" width="9.140625" style="50"/>
  </cols>
  <sheetData>
    <row r="1" spans="1:54" ht="25.5" x14ac:dyDescent="0.45">
      <c r="A1" s="349" t="s">
        <v>625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R1" s="1513"/>
      <c r="S1" s="1513"/>
      <c r="T1" s="1513"/>
      <c r="U1" s="1513"/>
      <c r="V1" s="1513"/>
      <c r="W1" s="1513"/>
      <c r="X1" s="1513"/>
      <c r="Y1" s="1513"/>
      <c r="Z1" s="1513"/>
      <c r="AA1" s="1513"/>
      <c r="AB1" s="1513"/>
      <c r="AC1" s="1513"/>
      <c r="AD1" s="1513"/>
      <c r="AE1" s="1513"/>
      <c r="AF1" s="1513"/>
      <c r="AG1" s="1513"/>
      <c r="AH1" s="1513"/>
      <c r="AI1" s="1513"/>
      <c r="AJ1" s="1513"/>
      <c r="AK1" s="1513"/>
      <c r="AL1" s="1513"/>
      <c r="AM1" s="217"/>
      <c r="AN1" s="217"/>
      <c r="AO1" s="217"/>
      <c r="AP1" s="217"/>
      <c r="AQ1" s="217"/>
    </row>
    <row r="2" spans="1:54" s="60" customFormat="1" x14ac:dyDescent="0.3">
      <c r="A2" s="62"/>
      <c r="C2" s="62"/>
      <c r="D2" s="62"/>
      <c r="E2" s="62"/>
      <c r="F2" s="62"/>
      <c r="G2" s="62"/>
      <c r="H2" s="62"/>
      <c r="I2" s="62"/>
      <c r="J2" s="62"/>
      <c r="K2" s="62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BA2" s="62"/>
    </row>
    <row r="3" spans="1:54" ht="20.25" x14ac:dyDescent="0.3">
      <c r="A3" s="352" t="s">
        <v>165</v>
      </c>
      <c r="B3" s="52"/>
      <c r="C3" s="52"/>
      <c r="D3" s="1515" t="s">
        <v>259</v>
      </c>
      <c r="E3" s="1536"/>
      <c r="F3" s="1516"/>
      <c r="G3" s="610"/>
      <c r="H3" s="1519" t="s">
        <v>259</v>
      </c>
      <c r="I3" s="1538"/>
      <c r="J3" s="1520"/>
      <c r="K3" s="580"/>
      <c r="L3" s="1532" t="s">
        <v>259</v>
      </c>
      <c r="M3" s="1533"/>
      <c r="N3" s="1534"/>
      <c r="O3" s="971"/>
      <c r="P3" s="1511" t="s">
        <v>226</v>
      </c>
      <c r="Q3" s="1535"/>
      <c r="R3" s="1512"/>
      <c r="S3" s="691"/>
      <c r="T3" s="1521" t="s">
        <v>226</v>
      </c>
      <c r="U3" s="1539"/>
      <c r="V3" s="1522"/>
      <c r="W3" s="692"/>
      <c r="X3" s="1517" t="s">
        <v>224</v>
      </c>
      <c r="Y3" s="1537"/>
      <c r="Z3" s="1518"/>
      <c r="AA3" s="871"/>
      <c r="AB3" s="1515" t="s">
        <v>259</v>
      </c>
      <c r="AC3" s="1536"/>
      <c r="AD3" s="1516"/>
      <c r="AE3" s="696"/>
      <c r="AF3" s="1536" t="s">
        <v>259</v>
      </c>
      <c r="AG3" s="1536"/>
      <c r="AH3" s="1536"/>
      <c r="AI3" s="1516"/>
      <c r="AJ3" s="1527" t="s">
        <v>577</v>
      </c>
      <c r="AK3" s="1528"/>
      <c r="AL3" s="1529"/>
      <c r="AM3" s="948"/>
      <c r="AN3" s="1540" t="s">
        <v>2</v>
      </c>
      <c r="AO3" s="1540"/>
      <c r="AP3" s="1540"/>
      <c r="AQ3" s="1541"/>
      <c r="AR3" s="1525" t="s">
        <v>226</v>
      </c>
      <c r="AS3" s="1526"/>
      <c r="AT3" s="1526"/>
      <c r="AU3" s="1526"/>
      <c r="AV3" s="1523" t="s">
        <v>226</v>
      </c>
      <c r="AW3" s="1524"/>
      <c r="AX3" s="1524"/>
      <c r="AY3" s="1524"/>
    </row>
    <row r="4" spans="1:54" ht="78.75" customHeight="1" x14ac:dyDescent="0.3">
      <c r="A4" s="52" t="s">
        <v>16</v>
      </c>
      <c r="B4" s="52" t="s">
        <v>17</v>
      </c>
      <c r="C4" s="52" t="s">
        <v>18</v>
      </c>
      <c r="D4" s="380" t="s">
        <v>107</v>
      </c>
      <c r="E4" s="380" t="s">
        <v>242</v>
      </c>
      <c r="F4" s="380" t="s">
        <v>127</v>
      </c>
      <c r="G4" s="747" t="s">
        <v>304</v>
      </c>
      <c r="H4" s="390" t="s">
        <v>107</v>
      </c>
      <c r="I4" s="391" t="s">
        <v>242</v>
      </c>
      <c r="J4" s="391" t="s">
        <v>127</v>
      </c>
      <c r="K4" s="744" t="s">
        <v>304</v>
      </c>
      <c r="L4" s="388" t="s">
        <v>242</v>
      </c>
      <c r="M4" s="388" t="s">
        <v>127</v>
      </c>
      <c r="N4" s="388" t="s">
        <v>107</v>
      </c>
      <c r="O4" s="709" t="s">
        <v>304</v>
      </c>
      <c r="P4" s="115" t="s">
        <v>107</v>
      </c>
      <c r="Q4" s="115" t="s">
        <v>108</v>
      </c>
      <c r="R4" s="115" t="s">
        <v>127</v>
      </c>
      <c r="S4" s="744" t="s">
        <v>304</v>
      </c>
      <c r="T4" s="519" t="s">
        <v>107</v>
      </c>
      <c r="U4" s="520" t="s">
        <v>108</v>
      </c>
      <c r="V4" s="520" t="s">
        <v>127</v>
      </c>
      <c r="W4" s="744" t="s">
        <v>304</v>
      </c>
      <c r="X4" s="384" t="s">
        <v>107</v>
      </c>
      <c r="Y4" s="385" t="s">
        <v>108</v>
      </c>
      <c r="Z4" s="385" t="s">
        <v>127</v>
      </c>
      <c r="AA4" s="744" t="s">
        <v>304</v>
      </c>
      <c r="AB4" s="382" t="s">
        <v>107</v>
      </c>
      <c r="AC4" s="382" t="s">
        <v>108</v>
      </c>
      <c r="AD4" s="382" t="s">
        <v>127</v>
      </c>
      <c r="AE4" s="744" t="s">
        <v>304</v>
      </c>
      <c r="AF4" s="515" t="s">
        <v>107</v>
      </c>
      <c r="AG4" s="516" t="s">
        <v>108</v>
      </c>
      <c r="AH4" s="516" t="s">
        <v>127</v>
      </c>
      <c r="AI4" s="709" t="s">
        <v>304</v>
      </c>
      <c r="AJ4" s="947" t="s">
        <v>107</v>
      </c>
      <c r="AK4" s="947" t="s">
        <v>108</v>
      </c>
      <c r="AL4" s="947" t="s">
        <v>127</v>
      </c>
      <c r="AM4" s="709" t="s">
        <v>304</v>
      </c>
      <c r="AN4" s="947" t="s">
        <v>107</v>
      </c>
      <c r="AO4" s="947" t="s">
        <v>108</v>
      </c>
      <c r="AP4" s="947" t="s">
        <v>127</v>
      </c>
      <c r="AQ4" s="709" t="s">
        <v>304</v>
      </c>
      <c r="AR4" s="115" t="s">
        <v>107</v>
      </c>
      <c r="AS4" s="115" t="s">
        <v>108</v>
      </c>
      <c r="AT4" s="115" t="s">
        <v>127</v>
      </c>
      <c r="AU4" s="786" t="s">
        <v>304</v>
      </c>
      <c r="AV4" s="787" t="s">
        <v>107</v>
      </c>
      <c r="AW4" s="788" t="s">
        <v>108</v>
      </c>
      <c r="AX4" s="788" t="s">
        <v>127</v>
      </c>
      <c r="AY4" s="786" t="s">
        <v>304</v>
      </c>
      <c r="AZ4" s="53" t="s">
        <v>20</v>
      </c>
    </row>
    <row r="5" spans="1:54" x14ac:dyDescent="0.3">
      <c r="A5" s="70" t="s">
        <v>196</v>
      </c>
      <c r="B5" s="52"/>
      <c r="C5" s="52"/>
      <c r="D5" s="389"/>
      <c r="E5" s="381"/>
      <c r="F5" s="381"/>
      <c r="G5" s="612"/>
      <c r="H5" s="381"/>
      <c r="I5" s="381"/>
      <c r="J5" s="381"/>
      <c r="K5" s="612"/>
      <c r="L5" s="388"/>
      <c r="M5" s="388"/>
      <c r="N5" s="388"/>
      <c r="O5" s="978"/>
      <c r="P5" s="115"/>
      <c r="Q5" s="115"/>
      <c r="R5" s="115"/>
      <c r="S5" s="703"/>
      <c r="T5" s="115"/>
      <c r="U5" s="115"/>
      <c r="V5" s="115"/>
      <c r="W5" s="703"/>
      <c r="X5" s="386"/>
      <c r="Y5" s="387"/>
      <c r="Z5" s="387"/>
      <c r="AA5" s="890"/>
      <c r="AB5" s="382"/>
      <c r="AC5" s="382"/>
      <c r="AD5" s="382"/>
      <c r="AE5" s="745"/>
      <c r="AF5" s="950"/>
      <c r="AG5" s="950"/>
      <c r="AH5" s="950"/>
      <c r="AI5" s="745"/>
      <c r="AJ5" s="947"/>
      <c r="AK5" s="947"/>
      <c r="AL5" s="947"/>
      <c r="AM5" s="949"/>
      <c r="AN5" s="1430"/>
      <c r="AO5" s="1431"/>
      <c r="AP5" s="1431"/>
      <c r="AQ5" s="949"/>
      <c r="AR5" s="115"/>
      <c r="AS5" s="115"/>
      <c r="AT5" s="115"/>
      <c r="AU5" s="785"/>
      <c r="AV5" s="115"/>
      <c r="AW5" s="115"/>
      <c r="AX5" s="115"/>
      <c r="AY5" s="785"/>
      <c r="AZ5" s="53"/>
      <c r="BA5" s="50" t="s">
        <v>424</v>
      </c>
    </row>
    <row r="6" spans="1:54" ht="21.95" customHeight="1" x14ac:dyDescent="0.3">
      <c r="A6" s="51" t="s">
        <v>333</v>
      </c>
      <c r="B6" s="58">
        <v>4098</v>
      </c>
      <c r="C6" s="209" t="s">
        <v>150</v>
      </c>
      <c r="D6" s="412"/>
      <c r="E6" s="495">
        <v>7</v>
      </c>
      <c r="F6" s="412">
        <v>1</v>
      </c>
      <c r="G6" s="911">
        <f>SUM(D6:F6)</f>
        <v>8</v>
      </c>
      <c r="H6" s="412"/>
      <c r="I6" s="412">
        <v>5</v>
      </c>
      <c r="J6" s="412"/>
      <c r="K6" s="911">
        <f>SUM(I6:J6)</f>
        <v>5</v>
      </c>
      <c r="L6" s="415">
        <v>2</v>
      </c>
      <c r="M6" s="415"/>
      <c r="N6" s="415"/>
      <c r="O6" s="926">
        <f>SUM(L6:N6)</f>
        <v>2</v>
      </c>
      <c r="P6" s="121"/>
      <c r="Q6" s="121">
        <v>7</v>
      </c>
      <c r="R6" s="121">
        <v>2</v>
      </c>
      <c r="S6" s="707">
        <f>SUM(P6:R6)</f>
        <v>9</v>
      </c>
      <c r="T6" s="121"/>
      <c r="U6" s="700">
        <v>3</v>
      </c>
      <c r="V6" s="121"/>
      <c r="W6" s="707">
        <f>SUM(T6:V6)</f>
        <v>3</v>
      </c>
      <c r="X6" s="203"/>
      <c r="Y6" s="267">
        <v>6</v>
      </c>
      <c r="Z6" s="267">
        <v>1</v>
      </c>
      <c r="AA6" s="1175">
        <f>SUM(Y6:Z6)</f>
        <v>7</v>
      </c>
      <c r="AB6" s="412"/>
      <c r="AC6" s="412">
        <v>7</v>
      </c>
      <c r="AD6" s="412">
        <v>2</v>
      </c>
      <c r="AE6" s="750">
        <f>SUM(AB6:AD6)</f>
        <v>9</v>
      </c>
      <c r="AF6" s="412"/>
      <c r="AG6" s="412">
        <v>7</v>
      </c>
      <c r="AH6" s="412">
        <v>2</v>
      </c>
      <c r="AI6" s="750">
        <f>SUM(AF6:AH6)</f>
        <v>9</v>
      </c>
      <c r="AJ6" s="1176"/>
      <c r="AK6" s="1176">
        <v>7</v>
      </c>
      <c r="AL6" s="1176">
        <v>2</v>
      </c>
      <c r="AM6" s="870">
        <f>SUM(AJ6:AL6)</f>
        <v>9</v>
      </c>
      <c r="AN6" s="1432"/>
      <c r="AO6" s="1432">
        <v>1</v>
      </c>
      <c r="AP6" s="1431"/>
      <c r="AQ6" s="870">
        <f>SUM(AN6:AP6)</f>
        <v>1</v>
      </c>
      <c r="AR6" s="121"/>
      <c r="AS6" s="121">
        <v>4</v>
      </c>
      <c r="AT6" s="121"/>
      <c r="AU6" s="1149">
        <f>SUM(AR6:AT6)</f>
        <v>4</v>
      </c>
      <c r="AV6" s="121"/>
      <c r="AW6" s="121">
        <v>7</v>
      </c>
      <c r="AX6" s="121">
        <v>2</v>
      </c>
      <c r="AY6" s="1149">
        <f>SUM(AV6:AX6)</f>
        <v>9</v>
      </c>
      <c r="AZ6" s="1042">
        <f>SUM(G6,K6,S6,W6,AA6,AE6,AI6,AM6,AU6,AY6,O6,AQ6)</f>
        <v>75</v>
      </c>
      <c r="BA6" s="996">
        <v>1</v>
      </c>
    </row>
    <row r="7" spans="1:54" ht="21.95" customHeight="1" x14ac:dyDescent="0.3">
      <c r="A7" s="51" t="s">
        <v>675</v>
      </c>
      <c r="B7" s="58">
        <v>2970</v>
      </c>
      <c r="C7" s="209" t="s">
        <v>389</v>
      </c>
      <c r="D7" s="412"/>
      <c r="E7" s="495"/>
      <c r="F7" s="412"/>
      <c r="G7" s="911">
        <f>SUM(D7:F7)</f>
        <v>0</v>
      </c>
      <c r="H7" s="412"/>
      <c r="I7" s="412"/>
      <c r="J7" s="412"/>
      <c r="K7" s="911">
        <f>SUM(I7:J7)</f>
        <v>0</v>
      </c>
      <c r="L7" s="415"/>
      <c r="M7" s="415"/>
      <c r="N7" s="415"/>
      <c r="O7" s="926">
        <f>SUM(L7:N7)</f>
        <v>0</v>
      </c>
      <c r="P7" s="121"/>
      <c r="Q7" s="121"/>
      <c r="R7" s="121"/>
      <c r="S7" s="1113"/>
      <c r="T7" s="604"/>
      <c r="U7" s="178"/>
      <c r="V7" s="604"/>
      <c r="W7" s="1113"/>
      <c r="X7" s="201"/>
      <c r="Y7" s="202"/>
      <c r="Z7" s="202"/>
      <c r="AA7" s="1106"/>
      <c r="AB7" s="412"/>
      <c r="AC7" s="412"/>
      <c r="AD7" s="412"/>
      <c r="AE7" s="750"/>
      <c r="AF7" s="412"/>
      <c r="AG7" s="412"/>
      <c r="AH7" s="412"/>
      <c r="AI7" s="750"/>
      <c r="AJ7" s="1176"/>
      <c r="AK7" s="1176">
        <v>1</v>
      </c>
      <c r="AL7" s="1176"/>
      <c r="AM7" s="870">
        <f>SUM(AJ7:AL7)</f>
        <v>1</v>
      </c>
      <c r="AN7" s="1432"/>
      <c r="AO7" s="1432"/>
      <c r="AP7" s="1432"/>
      <c r="AQ7" s="870"/>
      <c r="AR7" s="121"/>
      <c r="AS7" s="121"/>
      <c r="AT7" s="121"/>
      <c r="AU7" s="1149">
        <f>SUM(AS7:AT7)</f>
        <v>0</v>
      </c>
      <c r="AV7" s="121"/>
      <c r="AW7" s="121"/>
      <c r="AX7" s="121"/>
      <c r="AY7" s="1149">
        <f>SUM(AW7:AX7)</f>
        <v>0</v>
      </c>
      <c r="AZ7" s="1042">
        <f t="shared" ref="AZ7:AZ33" si="0">SUM(G7,K7,S7,W7,AA7,AE7,AI7,AM7,AU7,AY7,O7,AQ7)</f>
        <v>1</v>
      </c>
      <c r="BA7" s="996" t="s">
        <v>532</v>
      </c>
    </row>
    <row r="8" spans="1:54" ht="21.95" customHeight="1" x14ac:dyDescent="0.3">
      <c r="A8" s="51" t="s">
        <v>388</v>
      </c>
      <c r="B8" s="58">
        <v>3077</v>
      </c>
      <c r="C8" s="209" t="s">
        <v>392</v>
      </c>
      <c r="D8" s="412"/>
      <c r="E8" s="495"/>
      <c r="F8" s="412"/>
      <c r="G8" s="911">
        <f>SUM(D8:F8)</f>
        <v>0</v>
      </c>
      <c r="H8" s="412"/>
      <c r="I8" s="412"/>
      <c r="J8" s="412"/>
      <c r="K8" s="911">
        <f>SUM(I8:J8)</f>
        <v>0</v>
      </c>
      <c r="L8" s="415"/>
      <c r="M8" s="415"/>
      <c r="N8" s="415"/>
      <c r="O8" s="926"/>
      <c r="P8" s="121"/>
      <c r="Q8" s="121"/>
      <c r="R8" s="121"/>
      <c r="S8" s="1113">
        <f>SUM(P8:R8)</f>
        <v>0</v>
      </c>
      <c r="T8" s="604"/>
      <c r="U8" s="178"/>
      <c r="V8" s="604"/>
      <c r="W8" s="1113">
        <f>SUM(T8:V8)</f>
        <v>0</v>
      </c>
      <c r="X8" s="201"/>
      <c r="Y8" s="202"/>
      <c r="Z8" s="202"/>
      <c r="AA8" s="1106"/>
      <c r="AB8" s="412"/>
      <c r="AC8" s="412"/>
      <c r="AD8" s="412"/>
      <c r="AE8" s="750">
        <f t="shared" ref="AE8:AE11" si="1">SUM(AB8:AD8)</f>
        <v>0</v>
      </c>
      <c r="AF8" s="412"/>
      <c r="AG8" s="412"/>
      <c r="AH8" s="412"/>
      <c r="AI8" s="750">
        <f t="shared" ref="AI8:AI13" si="2">SUM(AF8:AH8)</f>
        <v>0</v>
      </c>
      <c r="AJ8" s="1176"/>
      <c r="AK8" s="1176"/>
      <c r="AL8" s="1176"/>
      <c r="AM8" s="870"/>
      <c r="AN8" s="1432"/>
      <c r="AO8" s="1432"/>
      <c r="AP8" s="1432"/>
      <c r="AQ8" s="870"/>
      <c r="AR8" s="121"/>
      <c r="AS8" s="121"/>
      <c r="AT8" s="121"/>
      <c r="AU8" s="1149"/>
      <c r="AV8" s="121"/>
      <c r="AW8" s="121"/>
      <c r="AX8" s="121"/>
      <c r="AY8" s="1149"/>
      <c r="AZ8" s="1042">
        <f t="shared" si="0"/>
        <v>0</v>
      </c>
      <c r="BA8" s="996"/>
    </row>
    <row r="9" spans="1:54" ht="21.95" customHeight="1" x14ac:dyDescent="0.3">
      <c r="A9" s="51" t="s">
        <v>659</v>
      </c>
      <c r="B9" s="58">
        <v>4125</v>
      </c>
      <c r="C9" s="209" t="s">
        <v>336</v>
      </c>
      <c r="D9" s="412"/>
      <c r="E9" s="495"/>
      <c r="F9" s="412"/>
      <c r="G9" s="911">
        <f>SUM(D9:F9)</f>
        <v>0</v>
      </c>
      <c r="H9" s="412"/>
      <c r="I9" s="412"/>
      <c r="J9" s="412"/>
      <c r="K9" s="911">
        <f>SUM(I9:J9)</f>
        <v>0</v>
      </c>
      <c r="L9" s="415"/>
      <c r="M9" s="415"/>
      <c r="N9" s="415"/>
      <c r="O9" s="926"/>
      <c r="P9" s="121"/>
      <c r="Q9" s="121"/>
      <c r="R9" s="121"/>
      <c r="S9" s="1113">
        <f>SUM(P9:R9)</f>
        <v>0</v>
      </c>
      <c r="T9" s="604"/>
      <c r="U9" s="178"/>
      <c r="V9" s="604"/>
      <c r="W9" s="1113">
        <f>SUM(T9:V9)</f>
        <v>0</v>
      </c>
      <c r="X9" s="201"/>
      <c r="Y9" s="202"/>
      <c r="Z9" s="202"/>
      <c r="AA9" s="1106">
        <f>SUM(X9:Z9)</f>
        <v>0</v>
      </c>
      <c r="AB9" s="412"/>
      <c r="AC9" s="412"/>
      <c r="AD9" s="412"/>
      <c r="AE9" s="750">
        <f t="shared" si="1"/>
        <v>0</v>
      </c>
      <c r="AF9" s="412"/>
      <c r="AG9" s="412"/>
      <c r="AH9" s="412"/>
      <c r="AI9" s="750">
        <f t="shared" si="2"/>
        <v>0</v>
      </c>
      <c r="AJ9" s="1176"/>
      <c r="AK9" s="1176"/>
      <c r="AL9" s="1176"/>
      <c r="AM9" s="870"/>
      <c r="AN9" s="1432"/>
      <c r="AO9" s="1432"/>
      <c r="AP9" s="1432"/>
      <c r="AQ9" s="870"/>
      <c r="AR9" s="121"/>
      <c r="AS9" s="121"/>
      <c r="AT9" s="121"/>
      <c r="AU9" s="1149">
        <f>SUM(AS9:AT9)</f>
        <v>0</v>
      </c>
      <c r="AV9" s="121"/>
      <c r="AW9" s="121"/>
      <c r="AX9" s="121"/>
      <c r="AY9" s="1149">
        <f>SUM(AW9:AX9)</f>
        <v>0</v>
      </c>
      <c r="AZ9" s="1042">
        <f t="shared" si="0"/>
        <v>0</v>
      </c>
      <c r="BA9" s="996"/>
      <c r="BB9" s="88"/>
    </row>
    <row r="10" spans="1:54" ht="21.95" customHeight="1" x14ac:dyDescent="0.3">
      <c r="A10" s="51" t="s">
        <v>658</v>
      </c>
      <c r="B10" s="58">
        <v>3225</v>
      </c>
      <c r="C10" s="151" t="s">
        <v>43</v>
      </c>
      <c r="D10" s="412"/>
      <c r="E10" s="495"/>
      <c r="F10" s="412"/>
      <c r="G10" s="911">
        <f>SUM(D10:F10)</f>
        <v>0</v>
      </c>
      <c r="H10" s="412"/>
      <c r="I10" s="412"/>
      <c r="J10" s="412"/>
      <c r="K10" s="911">
        <f>SUM(H10:J10)</f>
        <v>0</v>
      </c>
      <c r="L10" s="415"/>
      <c r="M10" s="415"/>
      <c r="N10" s="415"/>
      <c r="O10" s="926"/>
      <c r="P10" s="121"/>
      <c r="Q10" s="121">
        <v>6</v>
      </c>
      <c r="R10" s="121">
        <v>1</v>
      </c>
      <c r="S10" s="1113">
        <f>SUM(P10:R10)</f>
        <v>7</v>
      </c>
      <c r="T10" s="604"/>
      <c r="U10" s="178">
        <v>7</v>
      </c>
      <c r="V10" s="604">
        <v>2</v>
      </c>
      <c r="W10" s="1113">
        <f>SUM(T10:V10)</f>
        <v>9</v>
      </c>
      <c r="X10" s="201"/>
      <c r="Y10" s="202"/>
      <c r="Z10" s="202"/>
      <c r="AA10" s="1106">
        <f>SUM(Y10:Z10)</f>
        <v>0</v>
      </c>
      <c r="AB10" s="412"/>
      <c r="AC10" s="412"/>
      <c r="AD10" s="412"/>
      <c r="AE10" s="750">
        <f t="shared" si="1"/>
        <v>0</v>
      </c>
      <c r="AF10" s="412"/>
      <c r="AG10" s="412"/>
      <c r="AH10" s="412"/>
      <c r="AI10" s="750">
        <f t="shared" si="2"/>
        <v>0</v>
      </c>
      <c r="AJ10" s="1176"/>
      <c r="AK10" s="1176">
        <v>5</v>
      </c>
      <c r="AL10" s="1176"/>
      <c r="AM10" s="870">
        <f>SUM(AJ10:AL10)</f>
        <v>5</v>
      </c>
      <c r="AN10" s="1432"/>
      <c r="AO10" s="1432"/>
      <c r="AP10" s="1432"/>
      <c r="AQ10" s="870"/>
      <c r="AR10" s="121"/>
      <c r="AS10" s="121"/>
      <c r="AT10" s="121"/>
      <c r="AU10" s="1149">
        <f>SUM(AS10:AT10)</f>
        <v>0</v>
      </c>
      <c r="AV10" s="121"/>
      <c r="AW10" s="121"/>
      <c r="AX10" s="121"/>
      <c r="AY10" s="1149">
        <f>SUM(AW10:AX10)</f>
        <v>0</v>
      </c>
      <c r="AZ10" s="1042">
        <f t="shared" si="0"/>
        <v>21</v>
      </c>
      <c r="BA10" s="996">
        <v>6</v>
      </c>
      <c r="BB10" s="88"/>
    </row>
    <row r="11" spans="1:54" ht="21.95" customHeight="1" x14ac:dyDescent="0.3">
      <c r="A11" s="51" t="s">
        <v>496</v>
      </c>
      <c r="B11" s="58">
        <v>3161</v>
      </c>
      <c r="C11" s="151" t="s">
        <v>336</v>
      </c>
      <c r="D11" s="412"/>
      <c r="E11" s="495"/>
      <c r="F11" s="412"/>
      <c r="G11" s="911"/>
      <c r="H11" s="412"/>
      <c r="I11" s="412"/>
      <c r="J11" s="412"/>
      <c r="K11" s="911"/>
      <c r="L11" s="415"/>
      <c r="M11" s="415"/>
      <c r="N11" s="415"/>
      <c r="O11" s="926"/>
      <c r="P11" s="121"/>
      <c r="Q11" s="121"/>
      <c r="R11" s="121"/>
      <c r="S11" s="1113"/>
      <c r="T11" s="604"/>
      <c r="U11" s="178"/>
      <c r="V11" s="604"/>
      <c r="W11" s="1113"/>
      <c r="X11" s="201"/>
      <c r="Y11" s="202"/>
      <c r="Z11" s="202"/>
      <c r="AA11" s="1106">
        <f>SUM(Y11:Z11)</f>
        <v>0</v>
      </c>
      <c r="AB11" s="412"/>
      <c r="AC11" s="412">
        <v>4</v>
      </c>
      <c r="AD11" s="412"/>
      <c r="AE11" s="750">
        <f t="shared" si="1"/>
        <v>4</v>
      </c>
      <c r="AF11" s="412"/>
      <c r="AG11" s="412">
        <v>2</v>
      </c>
      <c r="AH11" s="412"/>
      <c r="AI11" s="750">
        <f t="shared" si="2"/>
        <v>2</v>
      </c>
      <c r="AJ11" s="1176"/>
      <c r="AK11" s="1176"/>
      <c r="AL11" s="1176"/>
      <c r="AM11" s="870"/>
      <c r="AN11" s="1432"/>
      <c r="AO11" s="1432">
        <v>1</v>
      </c>
      <c r="AP11" s="1432"/>
      <c r="AQ11" s="870">
        <f>SUM(AN11:AP11)</f>
        <v>1</v>
      </c>
      <c r="AR11" s="121"/>
      <c r="AS11" s="121">
        <v>3</v>
      </c>
      <c r="AT11" s="121"/>
      <c r="AU11" s="1149">
        <f>SUM(AS11:AT11)</f>
        <v>3</v>
      </c>
      <c r="AV11" s="121"/>
      <c r="AW11" s="121">
        <v>3</v>
      </c>
      <c r="AX11" s="121"/>
      <c r="AY11" s="1149">
        <f>SUM(AW11:AX11)</f>
        <v>3</v>
      </c>
      <c r="AZ11" s="1042">
        <f t="shared" si="0"/>
        <v>13</v>
      </c>
      <c r="BA11" s="996">
        <v>7</v>
      </c>
      <c r="BB11" s="88"/>
    </row>
    <row r="12" spans="1:54" ht="21.95" customHeight="1" x14ac:dyDescent="0.3">
      <c r="A12" s="51" t="s">
        <v>660</v>
      </c>
      <c r="B12" s="58">
        <v>2895</v>
      </c>
      <c r="C12" s="151" t="s">
        <v>494</v>
      </c>
      <c r="D12" s="412"/>
      <c r="E12" s="495"/>
      <c r="F12" s="412"/>
      <c r="G12" s="911">
        <f>SUM(D12:F12)</f>
        <v>0</v>
      </c>
      <c r="H12" s="412"/>
      <c r="I12" s="412"/>
      <c r="J12" s="412"/>
      <c r="K12" s="911">
        <f>SUM(H12:J12)</f>
        <v>0</v>
      </c>
      <c r="L12" s="415"/>
      <c r="M12" s="415"/>
      <c r="N12" s="415"/>
      <c r="O12" s="926">
        <f>SUM(L12:N12)</f>
        <v>0</v>
      </c>
      <c r="P12" s="121"/>
      <c r="Q12" s="121"/>
      <c r="R12" s="121"/>
      <c r="S12" s="1113">
        <f>SUM(P12:R12)</f>
        <v>0</v>
      </c>
      <c r="T12" s="604"/>
      <c r="U12" s="178"/>
      <c r="V12" s="604"/>
      <c r="W12" s="1113">
        <f>SUM(T12:V12)</f>
        <v>0</v>
      </c>
      <c r="X12" s="201"/>
      <c r="Y12" s="202"/>
      <c r="Z12" s="202"/>
      <c r="AA12" s="1106">
        <f>SUM(Y12:Z12)</f>
        <v>0</v>
      </c>
      <c r="AB12" s="412"/>
      <c r="AC12" s="412"/>
      <c r="AD12" s="412"/>
      <c r="AE12" s="750">
        <f>SUM(AB12:AD12)</f>
        <v>0</v>
      </c>
      <c r="AF12" s="412"/>
      <c r="AG12" s="412"/>
      <c r="AH12" s="412"/>
      <c r="AI12" s="750">
        <f t="shared" si="2"/>
        <v>0</v>
      </c>
      <c r="AJ12" s="1176"/>
      <c r="AK12" s="1176"/>
      <c r="AL12" s="1176"/>
      <c r="AM12" s="870"/>
      <c r="AN12" s="1432"/>
      <c r="AO12" s="1432"/>
      <c r="AP12" s="1432"/>
      <c r="AQ12" s="870"/>
      <c r="AR12" s="121"/>
      <c r="AS12" s="121"/>
      <c r="AT12" s="121"/>
      <c r="AU12" s="1149">
        <f>SUM(AS12:AT12)</f>
        <v>0</v>
      </c>
      <c r="AV12" s="121"/>
      <c r="AW12" s="121"/>
      <c r="AX12" s="121"/>
      <c r="AY12" s="1149">
        <f>SUM(AW12:AX12)</f>
        <v>0</v>
      </c>
      <c r="AZ12" s="1042">
        <f t="shared" si="0"/>
        <v>0</v>
      </c>
      <c r="BA12" s="996"/>
      <c r="BB12" s="88"/>
    </row>
    <row r="13" spans="1:54" ht="21.95" customHeight="1" x14ac:dyDescent="0.3">
      <c r="A13" s="51" t="s">
        <v>415</v>
      </c>
      <c r="B13" s="58">
        <v>3115</v>
      </c>
      <c r="C13" s="151" t="s">
        <v>414</v>
      </c>
      <c r="D13" s="412"/>
      <c r="E13" s="495"/>
      <c r="F13" s="412"/>
      <c r="G13" s="911"/>
      <c r="H13" s="412"/>
      <c r="I13" s="412"/>
      <c r="J13" s="412"/>
      <c r="K13" s="911"/>
      <c r="L13" s="415">
        <v>1</v>
      </c>
      <c r="M13" s="415"/>
      <c r="N13" s="415"/>
      <c r="O13" s="926">
        <f>SUM(L13:N13)</f>
        <v>1</v>
      </c>
      <c r="P13" s="121"/>
      <c r="Q13" s="121">
        <v>2</v>
      </c>
      <c r="R13" s="121"/>
      <c r="S13" s="1113">
        <f>SUM(P13:R13)</f>
        <v>2</v>
      </c>
      <c r="T13" s="604"/>
      <c r="U13" s="178">
        <v>2</v>
      </c>
      <c r="V13" s="604"/>
      <c r="W13" s="1113"/>
      <c r="X13" s="201"/>
      <c r="Y13" s="202">
        <v>3</v>
      </c>
      <c r="Z13" s="202"/>
      <c r="AA13" s="1106">
        <f>SUM(X13:Z13)</f>
        <v>3</v>
      </c>
      <c r="AB13" s="412"/>
      <c r="AC13" s="412"/>
      <c r="AD13" s="412"/>
      <c r="AE13" s="750"/>
      <c r="AF13" s="412"/>
      <c r="AG13" s="412"/>
      <c r="AH13" s="412"/>
      <c r="AI13" s="750">
        <f t="shared" si="2"/>
        <v>0</v>
      </c>
      <c r="AJ13" s="1176"/>
      <c r="AK13" s="1176">
        <v>0.5</v>
      </c>
      <c r="AL13" s="1176"/>
      <c r="AM13" s="870">
        <f>SUM(AJ13:AL13)</f>
        <v>0.5</v>
      </c>
      <c r="AN13" s="1432"/>
      <c r="AO13" s="1432">
        <v>2</v>
      </c>
      <c r="AP13" s="1432"/>
      <c r="AQ13" s="870">
        <f>SUM(AN13:AP13)</f>
        <v>2</v>
      </c>
      <c r="AR13" s="121"/>
      <c r="AS13" s="121">
        <v>1</v>
      </c>
      <c r="AT13" s="121"/>
      <c r="AU13" s="1149">
        <f>SUM(AS13:AT13)</f>
        <v>1</v>
      </c>
      <c r="AV13" s="121"/>
      <c r="AW13" s="121">
        <v>0.5</v>
      </c>
      <c r="AX13" s="121"/>
      <c r="AY13" s="1177">
        <f>SUM(AV13:AX13)</f>
        <v>0.5</v>
      </c>
      <c r="AZ13" s="1042">
        <f t="shared" si="0"/>
        <v>10</v>
      </c>
      <c r="BA13" s="996">
        <v>8</v>
      </c>
      <c r="BB13" s="88"/>
    </row>
    <row r="14" spans="1:54" ht="21.95" customHeight="1" x14ac:dyDescent="0.3">
      <c r="A14" s="51" t="s">
        <v>661</v>
      </c>
      <c r="B14" s="58">
        <v>4059</v>
      </c>
      <c r="C14" s="209" t="s">
        <v>217</v>
      </c>
      <c r="D14" s="412"/>
      <c r="E14" s="495"/>
      <c r="F14" s="412"/>
      <c r="G14" s="911">
        <f>SUM(D14:F14)</f>
        <v>0</v>
      </c>
      <c r="H14" s="412"/>
      <c r="I14" s="412"/>
      <c r="J14" s="412"/>
      <c r="K14" s="911"/>
      <c r="L14" s="415"/>
      <c r="M14" s="415"/>
      <c r="N14" s="415"/>
      <c r="O14" s="926"/>
      <c r="P14" s="121"/>
      <c r="Q14" s="121"/>
      <c r="R14" s="121"/>
      <c r="S14" s="1113">
        <f>SUM(P14:R14)</f>
        <v>0</v>
      </c>
      <c r="T14" s="604"/>
      <c r="U14" s="178"/>
      <c r="V14" s="604"/>
      <c r="W14" s="1113">
        <f>SUM(T14:V14)</f>
        <v>0</v>
      </c>
      <c r="X14" s="201"/>
      <c r="Y14" s="202"/>
      <c r="Z14" s="202"/>
      <c r="AA14" s="1106"/>
      <c r="AB14" s="412"/>
      <c r="AC14" s="412"/>
      <c r="AD14" s="412"/>
      <c r="AE14" s="750">
        <f>SUM(AB14:AD14)</f>
        <v>0</v>
      </c>
      <c r="AF14" s="412"/>
      <c r="AG14" s="412"/>
      <c r="AH14" s="412"/>
      <c r="AI14" s="750"/>
      <c r="AJ14" s="1176"/>
      <c r="AK14" s="1176"/>
      <c r="AL14" s="1176"/>
      <c r="AM14" s="870"/>
      <c r="AN14" s="1432"/>
      <c r="AO14" s="1432"/>
      <c r="AP14" s="1432"/>
      <c r="AQ14" s="870"/>
      <c r="AR14" s="121"/>
      <c r="AS14" s="121"/>
      <c r="AT14" s="121"/>
      <c r="AU14" s="1148">
        <f>SUM(AR14:AT14)</f>
        <v>0</v>
      </c>
      <c r="AV14" s="121"/>
      <c r="AW14" s="121"/>
      <c r="AX14" s="121"/>
      <c r="AY14" s="1148">
        <f>SUM(AV14:AX14)</f>
        <v>0</v>
      </c>
      <c r="AZ14" s="1042">
        <f t="shared" si="0"/>
        <v>0</v>
      </c>
      <c r="BA14" s="996"/>
      <c r="BB14" s="88"/>
    </row>
    <row r="15" spans="1:54" ht="21.95" customHeight="1" x14ac:dyDescent="0.3">
      <c r="A15" s="51" t="s">
        <v>630</v>
      </c>
      <c r="B15" s="58">
        <v>3224</v>
      </c>
      <c r="C15" s="151" t="s">
        <v>338</v>
      </c>
      <c r="D15" s="412"/>
      <c r="E15" s="495">
        <v>6</v>
      </c>
      <c r="F15" s="412"/>
      <c r="G15" s="911">
        <f>SUM(D15:F15)</f>
        <v>6</v>
      </c>
      <c r="H15" s="412"/>
      <c r="I15" s="412">
        <v>7</v>
      </c>
      <c r="J15" s="412">
        <v>2</v>
      </c>
      <c r="K15" s="911">
        <f>SUM(H15:J15)</f>
        <v>9</v>
      </c>
      <c r="L15" s="415"/>
      <c r="M15" s="415"/>
      <c r="N15" s="415"/>
      <c r="O15" s="926"/>
      <c r="P15" s="121"/>
      <c r="Q15" s="121">
        <v>4</v>
      </c>
      <c r="R15" s="121"/>
      <c r="S15" s="1113">
        <f>SUM(P15:R15)</f>
        <v>4</v>
      </c>
      <c r="T15" s="604"/>
      <c r="U15" s="604">
        <v>5</v>
      </c>
      <c r="V15" s="604"/>
      <c r="W15" s="1113">
        <f>SUM(T15:V15)</f>
        <v>5</v>
      </c>
      <c r="X15" s="201"/>
      <c r="Y15" s="202"/>
      <c r="Z15" s="202"/>
      <c r="AA15" s="1106"/>
      <c r="AB15" s="412"/>
      <c r="AC15" s="412"/>
      <c r="AD15" s="412"/>
      <c r="AE15" s="750"/>
      <c r="AF15" s="412"/>
      <c r="AG15" s="412"/>
      <c r="AH15" s="412"/>
      <c r="AI15" s="750"/>
      <c r="AJ15" s="1176"/>
      <c r="AK15" s="1176"/>
      <c r="AL15" s="1176"/>
      <c r="AM15" s="870"/>
      <c r="AN15" s="1432"/>
      <c r="AO15" s="1432"/>
      <c r="AP15" s="1432"/>
      <c r="AQ15" s="870"/>
      <c r="AR15" s="121"/>
      <c r="AS15" s="121">
        <v>7</v>
      </c>
      <c r="AT15" s="121">
        <v>2</v>
      </c>
      <c r="AU15" s="1177">
        <f>SUM(AR15:AT15)</f>
        <v>9</v>
      </c>
      <c r="AV15" s="121"/>
      <c r="AW15" s="121">
        <v>4</v>
      </c>
      <c r="AX15" s="121"/>
      <c r="AY15" s="1177">
        <f>SUM(AV15:AX15)</f>
        <v>4</v>
      </c>
      <c r="AZ15" s="1042">
        <f t="shared" si="0"/>
        <v>37</v>
      </c>
      <c r="BA15" s="996">
        <v>4</v>
      </c>
      <c r="BB15" s="88"/>
    </row>
    <row r="16" spans="1:54" ht="21.95" customHeight="1" x14ac:dyDescent="0.3">
      <c r="A16" s="71" t="s">
        <v>648</v>
      </c>
      <c r="B16" s="58">
        <v>3227</v>
      </c>
      <c r="C16" s="151" t="s">
        <v>334</v>
      </c>
      <c r="D16" s="412"/>
      <c r="E16" s="495">
        <v>5</v>
      </c>
      <c r="F16" s="412"/>
      <c r="G16" s="911">
        <f>SUM(D16:F16)</f>
        <v>5</v>
      </c>
      <c r="H16" s="412"/>
      <c r="I16" s="412">
        <v>6</v>
      </c>
      <c r="J16" s="412">
        <v>1</v>
      </c>
      <c r="K16" s="911">
        <f>SUM(H16:J16)</f>
        <v>7</v>
      </c>
      <c r="L16" s="415">
        <v>4</v>
      </c>
      <c r="M16" s="415">
        <v>1</v>
      </c>
      <c r="N16" s="415"/>
      <c r="O16" s="1178">
        <f>SUM(L16:N16)</f>
        <v>5</v>
      </c>
      <c r="P16" s="121"/>
      <c r="Q16" s="121">
        <v>5</v>
      </c>
      <c r="R16" s="121"/>
      <c r="S16" s="1113">
        <f>SUM(P16:R16)</f>
        <v>5</v>
      </c>
      <c r="T16" s="604"/>
      <c r="U16" s="604">
        <v>4</v>
      </c>
      <c r="V16" s="604"/>
      <c r="W16" s="1113">
        <f>SUM(T16:V16)</f>
        <v>4</v>
      </c>
      <c r="X16" s="201"/>
      <c r="Y16" s="202">
        <v>7</v>
      </c>
      <c r="Z16" s="202">
        <v>2</v>
      </c>
      <c r="AA16" s="1106">
        <f>SUM(X16:Z16)</f>
        <v>9</v>
      </c>
      <c r="AB16" s="412" t="s">
        <v>748</v>
      </c>
      <c r="AC16" s="412">
        <v>6</v>
      </c>
      <c r="AD16" s="412">
        <v>1</v>
      </c>
      <c r="AE16" s="750">
        <f t="shared" ref="AE16" si="3">SUM(AB16:AD16)</f>
        <v>7</v>
      </c>
      <c r="AF16" s="1418" t="s">
        <v>752</v>
      </c>
      <c r="AG16" s="1418">
        <v>6</v>
      </c>
      <c r="AH16" s="1418">
        <v>1</v>
      </c>
      <c r="AI16" s="750">
        <f>SUM(AG16:AH16)</f>
        <v>7</v>
      </c>
      <c r="AJ16" s="1176"/>
      <c r="AK16" s="1176">
        <v>3</v>
      </c>
      <c r="AL16" s="1176"/>
      <c r="AM16" s="870">
        <f>SUM(AJ16:AL16)</f>
        <v>3</v>
      </c>
      <c r="AN16" s="1432"/>
      <c r="AO16" s="1432"/>
      <c r="AP16" s="1432"/>
      <c r="AQ16" s="870"/>
      <c r="AR16" s="121"/>
      <c r="AS16" s="121">
        <v>5</v>
      </c>
      <c r="AT16" s="121"/>
      <c r="AU16" s="1177">
        <f>SUM(AR16:AT16)</f>
        <v>5</v>
      </c>
      <c r="AV16" s="121"/>
      <c r="AW16" s="121">
        <v>6</v>
      </c>
      <c r="AX16" s="121">
        <v>1</v>
      </c>
      <c r="AY16" s="1177">
        <f>SUM(AV16:AX16)</f>
        <v>7</v>
      </c>
      <c r="AZ16" s="1042">
        <f t="shared" si="0"/>
        <v>64</v>
      </c>
      <c r="BA16" s="996">
        <v>2</v>
      </c>
      <c r="BB16" s="88"/>
    </row>
    <row r="17" spans="1:54" ht="21.95" customHeight="1" x14ac:dyDescent="0.3">
      <c r="A17" s="64" t="s">
        <v>497</v>
      </c>
      <c r="B17" s="147">
        <v>7496</v>
      </c>
      <c r="C17" s="151" t="s">
        <v>495</v>
      </c>
      <c r="D17" s="412"/>
      <c r="E17" s="495"/>
      <c r="F17" s="412"/>
      <c r="G17" s="911">
        <f>SUM(D17:F17)</f>
        <v>0</v>
      </c>
      <c r="H17" s="412"/>
      <c r="I17" s="412"/>
      <c r="J17" s="412"/>
      <c r="K17" s="911"/>
      <c r="L17" s="415"/>
      <c r="M17" s="415"/>
      <c r="N17" s="415"/>
      <c r="O17" s="926">
        <f>SUM(L17:N17)</f>
        <v>0</v>
      </c>
      <c r="P17" s="121"/>
      <c r="Q17" s="121"/>
      <c r="R17" s="121"/>
      <c r="S17" s="1113"/>
      <c r="T17" s="604"/>
      <c r="U17" s="604"/>
      <c r="V17" s="604"/>
      <c r="W17" s="1113"/>
      <c r="X17" s="201"/>
      <c r="Y17" s="202"/>
      <c r="Z17" s="202"/>
      <c r="AA17" s="1106">
        <f>SUM(Y17:Z17)</f>
        <v>0</v>
      </c>
      <c r="AB17" s="412"/>
      <c r="AC17" s="412" t="s">
        <v>750</v>
      </c>
      <c r="AD17" s="412"/>
      <c r="AE17" s="750">
        <f>SUM(AB17:AD17)</f>
        <v>0</v>
      </c>
      <c r="AF17" s="412"/>
      <c r="AG17" s="412"/>
      <c r="AH17" s="412"/>
      <c r="AI17" s="750">
        <f>SUM(AF17:AH17)</f>
        <v>0</v>
      </c>
      <c r="AJ17" s="1176"/>
      <c r="AK17" s="1176" t="s">
        <v>672</v>
      </c>
      <c r="AL17" s="1176"/>
      <c r="AM17" s="870"/>
      <c r="AN17" s="1432"/>
      <c r="AO17" s="1432"/>
      <c r="AP17" s="1432"/>
      <c r="AQ17" s="870"/>
      <c r="AR17" s="121"/>
      <c r="AS17" s="121"/>
      <c r="AT17" s="121"/>
      <c r="AU17" s="1149">
        <f>SUM(AR17:AT17)</f>
        <v>0</v>
      </c>
      <c r="AV17" s="121"/>
      <c r="AW17" s="121"/>
      <c r="AX17" s="121"/>
      <c r="AY17" s="1149">
        <f>SUM(AV17:AX17)</f>
        <v>0</v>
      </c>
      <c r="AZ17" s="1042">
        <f t="shared" si="0"/>
        <v>0</v>
      </c>
      <c r="BA17" s="996"/>
      <c r="BB17" s="88"/>
    </row>
    <row r="18" spans="1:54" ht="21.95" customHeight="1" x14ac:dyDescent="0.3">
      <c r="A18" s="51" t="s">
        <v>467</v>
      </c>
      <c r="B18" s="58">
        <v>4130</v>
      </c>
      <c r="C18" s="151" t="s">
        <v>368</v>
      </c>
      <c r="D18" s="412"/>
      <c r="E18" s="495"/>
      <c r="F18" s="412"/>
      <c r="G18" s="911">
        <f>SUM(D18:F18)</f>
        <v>0</v>
      </c>
      <c r="H18" s="412"/>
      <c r="I18" s="412"/>
      <c r="J18" s="412"/>
      <c r="K18" s="911">
        <f>SUM(H18:J18)</f>
        <v>0</v>
      </c>
      <c r="L18" s="415"/>
      <c r="M18" s="415"/>
      <c r="N18" s="415"/>
      <c r="O18" s="926"/>
      <c r="P18" s="121"/>
      <c r="Q18" s="121"/>
      <c r="R18" s="121"/>
      <c r="S18" s="1113"/>
      <c r="T18" s="604"/>
      <c r="U18" s="604"/>
      <c r="V18" s="604"/>
      <c r="W18" s="1113"/>
      <c r="X18" s="201"/>
      <c r="Y18" s="202"/>
      <c r="Z18" s="202"/>
      <c r="AA18" s="1106"/>
      <c r="AB18" s="412"/>
      <c r="AC18" s="412">
        <v>3</v>
      </c>
      <c r="AD18" s="412"/>
      <c r="AE18" s="750">
        <f>SUM(AB18:AD18)</f>
        <v>3</v>
      </c>
      <c r="AF18" s="412"/>
      <c r="AG18" s="412">
        <v>3</v>
      </c>
      <c r="AH18" s="412"/>
      <c r="AI18" s="750">
        <f>SUM(AF18:AH18)</f>
        <v>3</v>
      </c>
      <c r="AJ18" s="1176"/>
      <c r="AK18" s="1176"/>
      <c r="AL18" s="1176"/>
      <c r="AM18" s="870">
        <f>SUM(AJ18:AL18)</f>
        <v>0</v>
      </c>
      <c r="AN18" s="1432"/>
      <c r="AO18" s="1432"/>
      <c r="AP18" s="1432"/>
      <c r="AQ18" s="870"/>
      <c r="AR18" s="121"/>
      <c r="AS18" s="121"/>
      <c r="AT18" s="121"/>
      <c r="AU18" s="1177"/>
      <c r="AV18" s="121"/>
      <c r="AW18" s="121"/>
      <c r="AX18" s="121"/>
      <c r="AY18" s="1177"/>
      <c r="AZ18" s="1042">
        <f t="shared" si="0"/>
        <v>6</v>
      </c>
      <c r="BA18" s="996" t="s">
        <v>532</v>
      </c>
      <c r="BB18" s="88"/>
    </row>
    <row r="19" spans="1:54" ht="21.95" customHeight="1" x14ac:dyDescent="0.3">
      <c r="A19" s="146" t="s">
        <v>636</v>
      </c>
      <c r="B19" s="147">
        <v>3181</v>
      </c>
      <c r="C19" s="103" t="s">
        <v>649</v>
      </c>
      <c r="D19" s="1307"/>
      <c r="E19" s="495">
        <v>3</v>
      </c>
      <c r="F19" s="412"/>
      <c r="G19" s="911"/>
      <c r="H19" s="412"/>
      <c r="I19" s="412">
        <v>2</v>
      </c>
      <c r="J19" s="412"/>
      <c r="K19" s="911">
        <f>SUM(H19:J19)</f>
        <v>2</v>
      </c>
      <c r="L19" s="415"/>
      <c r="M19" s="415"/>
      <c r="N19" s="415"/>
      <c r="O19" s="926">
        <f>SUM(L19:N19)</f>
        <v>0</v>
      </c>
      <c r="P19" s="121"/>
      <c r="Q19" s="121"/>
      <c r="R19" s="121"/>
      <c r="S19" s="1113"/>
      <c r="T19" s="121"/>
      <c r="U19" s="121" t="s">
        <v>744</v>
      </c>
      <c r="V19" s="121"/>
      <c r="W19" s="707"/>
      <c r="X19" s="203"/>
      <c r="Y19" s="203" t="s">
        <v>754</v>
      </c>
      <c r="Z19" s="203"/>
      <c r="AA19" s="629"/>
      <c r="AB19" s="412"/>
      <c r="AC19" s="412"/>
      <c r="AD19" s="412"/>
      <c r="AE19" s="750" t="s">
        <v>749</v>
      </c>
      <c r="AF19" s="412"/>
      <c r="AG19" s="412"/>
      <c r="AH19" s="412"/>
      <c r="AI19" s="750"/>
      <c r="AJ19" s="1176"/>
      <c r="AK19" s="1176"/>
      <c r="AL19" s="1176"/>
      <c r="AM19" s="870"/>
      <c r="AN19" s="1432"/>
      <c r="AO19" s="1432"/>
      <c r="AP19" s="1432"/>
      <c r="AQ19" s="870"/>
      <c r="AR19" s="121"/>
      <c r="AS19" s="121"/>
      <c r="AT19" s="121"/>
      <c r="AU19" s="1177"/>
      <c r="AV19" s="121"/>
      <c r="AW19" s="121"/>
      <c r="AX19" s="121"/>
      <c r="AY19" s="1177"/>
      <c r="AZ19" s="1042">
        <f t="shared" si="0"/>
        <v>2</v>
      </c>
      <c r="BA19" s="996" t="s">
        <v>532</v>
      </c>
    </row>
    <row r="20" spans="1:54" ht="21.95" customHeight="1" x14ac:dyDescent="0.3">
      <c r="A20" s="146" t="s">
        <v>92</v>
      </c>
      <c r="B20" s="147">
        <v>2567</v>
      </c>
      <c r="C20" s="56" t="s">
        <v>150</v>
      </c>
      <c r="D20" s="1307"/>
      <c r="E20" s="495"/>
      <c r="F20" s="412"/>
      <c r="G20" s="911"/>
      <c r="H20" s="412"/>
      <c r="I20" s="412"/>
      <c r="J20" s="412"/>
      <c r="K20" s="911"/>
      <c r="L20" s="415"/>
      <c r="M20" s="415"/>
      <c r="N20" s="415"/>
      <c r="O20" s="926"/>
      <c r="P20" s="121"/>
      <c r="Q20" s="121"/>
      <c r="R20" s="121"/>
      <c r="S20" s="1113"/>
      <c r="T20" s="604"/>
      <c r="U20" s="604"/>
      <c r="V20" s="604"/>
      <c r="W20" s="1113"/>
      <c r="X20" s="201"/>
      <c r="Y20" s="202"/>
      <c r="Z20" s="202"/>
      <c r="AA20" s="1106">
        <f>SUM(X20:Z20)</f>
        <v>0</v>
      </c>
      <c r="AB20" s="412"/>
      <c r="AC20" s="412"/>
      <c r="AD20" s="412"/>
      <c r="AE20" s="750" t="s">
        <v>751</v>
      </c>
      <c r="AF20" s="452"/>
      <c r="AG20" s="452"/>
      <c r="AH20" s="452"/>
      <c r="AI20" s="750" t="s">
        <v>753</v>
      </c>
      <c r="AJ20" s="1176"/>
      <c r="AK20" s="1176"/>
      <c r="AL20" s="1176"/>
      <c r="AM20" s="870"/>
      <c r="AN20" s="1432"/>
      <c r="AO20" s="1432"/>
      <c r="AP20" s="1432"/>
      <c r="AQ20" s="870"/>
      <c r="AR20" s="121"/>
      <c r="AS20" s="121"/>
      <c r="AT20" s="121"/>
      <c r="AU20" s="1177"/>
      <c r="AV20" s="121"/>
      <c r="AW20" s="121"/>
      <c r="AX20" s="121"/>
      <c r="AY20" s="1177"/>
      <c r="AZ20" s="1042">
        <f t="shared" si="0"/>
        <v>0</v>
      </c>
      <c r="BA20" s="996"/>
    </row>
    <row r="21" spans="1:54" ht="21.95" customHeight="1" x14ac:dyDescent="0.3">
      <c r="A21" s="51" t="s">
        <v>508</v>
      </c>
      <c r="B21" s="58">
        <v>3159</v>
      </c>
      <c r="C21" s="151" t="s">
        <v>613</v>
      </c>
      <c r="D21" s="412"/>
      <c r="E21" s="495"/>
      <c r="F21" s="412"/>
      <c r="G21" s="911"/>
      <c r="H21" s="412"/>
      <c r="I21" s="412"/>
      <c r="J21" s="412"/>
      <c r="K21" s="911"/>
      <c r="L21" s="415">
        <v>5</v>
      </c>
      <c r="M21" s="415">
        <v>2</v>
      </c>
      <c r="N21" s="415"/>
      <c r="O21" s="926">
        <f>SUM(L21:N21)</f>
        <v>7</v>
      </c>
      <c r="P21" s="121"/>
      <c r="Q21" s="121">
        <v>3</v>
      </c>
      <c r="R21" s="121"/>
      <c r="S21" s="1113">
        <f>SUM(P21:R21)</f>
        <v>3</v>
      </c>
      <c r="T21" s="604"/>
      <c r="U21" s="604">
        <v>6</v>
      </c>
      <c r="V21" s="604">
        <v>1</v>
      </c>
      <c r="W21" s="1113">
        <f>SUM(T21:V21)</f>
        <v>7</v>
      </c>
      <c r="X21" s="201"/>
      <c r="Y21" s="202">
        <v>5</v>
      </c>
      <c r="Z21" s="202"/>
      <c r="AA21" s="1106">
        <f>SUM(X21:Z21)</f>
        <v>5</v>
      </c>
      <c r="AB21" s="412"/>
      <c r="AC21" s="412">
        <v>5</v>
      </c>
      <c r="AD21" s="412"/>
      <c r="AE21" s="1179">
        <f>SUM(AB21:AD21)</f>
        <v>5</v>
      </c>
      <c r="AF21" s="412"/>
      <c r="AG21" s="412">
        <v>5</v>
      </c>
      <c r="AH21" s="412"/>
      <c r="AI21" s="1179">
        <f>SUM(AF21:AH21)</f>
        <v>5</v>
      </c>
      <c r="AJ21" s="1176"/>
      <c r="AK21" s="1176">
        <v>6</v>
      </c>
      <c r="AL21" s="1176">
        <v>1</v>
      </c>
      <c r="AM21" s="870">
        <f>SUM(AJ21:AL21)</f>
        <v>7</v>
      </c>
      <c r="AN21" s="1432"/>
      <c r="AO21" s="1432">
        <v>2</v>
      </c>
      <c r="AP21" s="1432">
        <v>1</v>
      </c>
      <c r="AQ21" s="870">
        <f>SUM(AN21:AP21)</f>
        <v>3</v>
      </c>
      <c r="AR21" s="121"/>
      <c r="AS21" s="121">
        <v>6</v>
      </c>
      <c r="AT21" s="121"/>
      <c r="AU21" s="1177">
        <f>SUM(AR21:AT21)</f>
        <v>6</v>
      </c>
      <c r="AV21" s="121"/>
      <c r="AW21" s="121">
        <v>5</v>
      </c>
      <c r="AX21" s="121"/>
      <c r="AY21" s="1177">
        <f>SUM(AV21:AX21)</f>
        <v>5</v>
      </c>
      <c r="AZ21" s="1042">
        <f t="shared" si="0"/>
        <v>53</v>
      </c>
      <c r="BA21" s="825">
        <v>3</v>
      </c>
    </row>
    <row r="22" spans="1:54" ht="21.95" customHeight="1" x14ac:dyDescent="0.3">
      <c r="A22" s="151" t="s">
        <v>210</v>
      </c>
      <c r="B22" s="58">
        <v>3053</v>
      </c>
      <c r="C22" s="51" t="s">
        <v>211</v>
      </c>
      <c r="D22" s="412"/>
      <c r="E22" s="495">
        <v>4</v>
      </c>
      <c r="F22" s="495"/>
      <c r="G22" s="868">
        <f>SUM(D22:F22)</f>
        <v>4</v>
      </c>
      <c r="H22" s="495"/>
      <c r="I22" s="495">
        <v>4</v>
      </c>
      <c r="J22" s="495"/>
      <c r="K22" s="868">
        <f>SUM(H22:J22)</f>
        <v>4</v>
      </c>
      <c r="L22" s="458">
        <v>3</v>
      </c>
      <c r="M22" s="458"/>
      <c r="N22" s="458"/>
      <c r="O22" s="1180">
        <f>SUM(L22:N22)</f>
        <v>3</v>
      </c>
      <c r="P22" s="679"/>
      <c r="Q22" s="679"/>
      <c r="R22" s="679"/>
      <c r="S22" s="1181"/>
      <c r="T22" s="676"/>
      <c r="U22" s="676"/>
      <c r="V22" s="676"/>
      <c r="W22" s="1181"/>
      <c r="X22" s="202"/>
      <c r="Y22" s="202">
        <v>4</v>
      </c>
      <c r="Z22" s="202"/>
      <c r="AA22" s="1106">
        <f>SUM(X22:Z22)</f>
        <v>4</v>
      </c>
      <c r="AB22" s="495"/>
      <c r="AC22" s="495">
        <v>2</v>
      </c>
      <c r="AD22" s="495"/>
      <c r="AE22" s="1182">
        <f>SUM(AB22:AD22)</f>
        <v>2</v>
      </c>
      <c r="AF22" s="495"/>
      <c r="AG22" s="495">
        <v>4</v>
      </c>
      <c r="AH22" s="495"/>
      <c r="AI22" s="1182">
        <f>SUM(AF22:AH22)</f>
        <v>4</v>
      </c>
      <c r="AJ22" s="1183"/>
      <c r="AK22" s="1183">
        <v>2</v>
      </c>
      <c r="AL22" s="1183"/>
      <c r="AM22" s="869">
        <f>SUM(AJ22:AL22)</f>
        <v>2</v>
      </c>
      <c r="AN22" s="1433"/>
      <c r="AO22" s="1433"/>
      <c r="AP22" s="1433"/>
      <c r="AQ22" s="869"/>
      <c r="AR22" s="679"/>
      <c r="AS22" s="679">
        <v>2</v>
      </c>
      <c r="AT22" s="679"/>
      <c r="AU22" s="1184">
        <f>SUM(AR22:AT22)</f>
        <v>2</v>
      </c>
      <c r="AV22" s="679"/>
      <c r="AW22" s="679">
        <v>2</v>
      </c>
      <c r="AX22" s="679"/>
      <c r="AY22" s="1184">
        <f>SUM(AV22:AX22)</f>
        <v>2</v>
      </c>
      <c r="AZ22" s="1042">
        <f t="shared" si="0"/>
        <v>27</v>
      </c>
      <c r="BA22" s="825">
        <v>5</v>
      </c>
    </row>
    <row r="23" spans="1:54" ht="21.95" customHeight="1" x14ac:dyDescent="0.3">
      <c r="A23" s="151" t="s">
        <v>562</v>
      </c>
      <c r="B23" s="1102">
        <v>3167</v>
      </c>
      <c r="C23" s="55" t="s">
        <v>30</v>
      </c>
      <c r="D23" s="412"/>
      <c r="E23" s="495"/>
      <c r="F23" s="495"/>
      <c r="G23" s="868"/>
      <c r="H23" s="495"/>
      <c r="I23" s="495"/>
      <c r="J23" s="495"/>
      <c r="K23" s="868"/>
      <c r="L23" s="458"/>
      <c r="M23" s="458"/>
      <c r="N23" s="458"/>
      <c r="O23" s="1180"/>
      <c r="P23" s="679"/>
      <c r="Q23" s="679"/>
      <c r="R23" s="679"/>
      <c r="S23" s="1181"/>
      <c r="T23" s="676"/>
      <c r="U23" s="676"/>
      <c r="V23" s="676"/>
      <c r="W23" s="1181"/>
      <c r="X23" s="202"/>
      <c r="Y23" s="202"/>
      <c r="Z23" s="202"/>
      <c r="AA23" s="1106"/>
      <c r="AB23" s="495"/>
      <c r="AC23" s="495">
        <v>1</v>
      </c>
      <c r="AD23" s="495"/>
      <c r="AE23" s="1182">
        <f>SUM(AB23:AD23)</f>
        <v>1</v>
      </c>
      <c r="AF23" s="495"/>
      <c r="AG23" s="495">
        <v>1</v>
      </c>
      <c r="AH23" s="495"/>
      <c r="AI23" s="1182">
        <f>SUM(AF23:AH23)</f>
        <v>1</v>
      </c>
      <c r="AJ23" s="1183"/>
      <c r="AK23" s="1183"/>
      <c r="AL23" s="1183"/>
      <c r="AM23" s="869"/>
      <c r="AN23" s="1433"/>
      <c r="AO23" s="1433"/>
      <c r="AP23" s="1433"/>
      <c r="AQ23" s="869"/>
      <c r="AR23" s="679"/>
      <c r="AS23" s="679"/>
      <c r="AT23" s="679"/>
      <c r="AU23" s="1184"/>
      <c r="AV23" s="679"/>
      <c r="AW23" s="679"/>
      <c r="AX23" s="679"/>
      <c r="AY23" s="1184"/>
      <c r="AZ23" s="1042">
        <f t="shared" si="0"/>
        <v>2</v>
      </c>
      <c r="BA23" s="825" t="s">
        <v>532</v>
      </c>
    </row>
    <row r="24" spans="1:54" ht="21.95" customHeight="1" x14ac:dyDescent="0.3">
      <c r="A24" s="151" t="s">
        <v>640</v>
      </c>
      <c r="B24" s="1102">
        <v>4037</v>
      </c>
      <c r="C24" s="55" t="s">
        <v>755</v>
      </c>
      <c r="D24" s="412"/>
      <c r="E24" s="495"/>
      <c r="F24" s="495"/>
      <c r="G24" s="868"/>
      <c r="H24" s="495"/>
      <c r="I24" s="495"/>
      <c r="J24" s="495"/>
      <c r="K24" s="868"/>
      <c r="L24" s="458"/>
      <c r="M24" s="458"/>
      <c r="N24" s="458"/>
      <c r="O24" s="1180"/>
      <c r="P24" s="679"/>
      <c r="Q24" s="679"/>
      <c r="R24" s="679"/>
      <c r="S24" s="1181"/>
      <c r="T24" s="676"/>
      <c r="U24" s="676"/>
      <c r="V24" s="676"/>
      <c r="W24" s="1181"/>
      <c r="X24" s="202"/>
      <c r="Y24" s="202"/>
      <c r="Z24" s="202"/>
      <c r="AA24" s="1106"/>
      <c r="AB24" s="495"/>
      <c r="AC24" s="495"/>
      <c r="AD24" s="495"/>
      <c r="AE24" s="1182"/>
      <c r="AF24" s="495"/>
      <c r="AG24" s="495"/>
      <c r="AH24" s="495"/>
      <c r="AI24" s="1182"/>
      <c r="AJ24" s="1183"/>
      <c r="AK24" s="1183"/>
      <c r="AL24" s="1183"/>
      <c r="AM24" s="869"/>
      <c r="AN24" s="1433"/>
      <c r="AO24" s="1433"/>
      <c r="AP24" s="1433"/>
      <c r="AQ24" s="869"/>
      <c r="AR24" s="679"/>
      <c r="AS24" s="679">
        <v>0.5</v>
      </c>
      <c r="AT24" s="679"/>
      <c r="AU24" s="1184">
        <f>SUM(AR24:AT24)</f>
        <v>0.5</v>
      </c>
      <c r="AV24" s="679"/>
      <c r="AW24" s="679">
        <v>1</v>
      </c>
      <c r="AX24" s="679"/>
      <c r="AY24" s="1184">
        <f>SUM(AV24:AX24)</f>
        <v>1</v>
      </c>
      <c r="AZ24" s="1042">
        <f t="shared" si="0"/>
        <v>1.5</v>
      </c>
      <c r="BA24" s="825" t="s">
        <v>532</v>
      </c>
    </row>
    <row r="25" spans="1:54" ht="21.95" customHeight="1" thickBot="1" x14ac:dyDescent="0.4">
      <c r="A25" s="1530" t="s">
        <v>107</v>
      </c>
      <c r="B25" s="1531"/>
      <c r="C25" s="1531"/>
      <c r="D25" s="1474"/>
      <c r="E25" s="1475"/>
      <c r="F25" s="1475"/>
      <c r="G25" s="1476"/>
      <c r="H25" s="1475"/>
      <c r="I25" s="1475"/>
      <c r="J25" s="1475"/>
      <c r="K25" s="1476"/>
      <c r="L25" s="1477"/>
      <c r="M25" s="1477"/>
      <c r="N25" s="1477"/>
      <c r="O25" s="1478"/>
      <c r="P25" s="1479"/>
      <c r="Q25" s="1479"/>
      <c r="R25" s="1479"/>
      <c r="S25" s="1480"/>
      <c r="T25" s="1481"/>
      <c r="U25" s="1481"/>
      <c r="V25" s="1481"/>
      <c r="W25" s="1480"/>
      <c r="X25" s="1482"/>
      <c r="Y25" s="1482"/>
      <c r="Z25" s="1482"/>
      <c r="AA25" s="1483"/>
      <c r="AB25" s="1484"/>
      <c r="AC25" s="1484"/>
      <c r="AD25" s="1484"/>
      <c r="AE25" s="1485"/>
      <c r="AF25" s="1475"/>
      <c r="AG25" s="1475"/>
      <c r="AH25" s="1475"/>
      <c r="AI25" s="1485"/>
      <c r="AJ25" s="1486"/>
      <c r="AK25" s="1486"/>
      <c r="AL25" s="1486"/>
      <c r="AM25" s="1487"/>
      <c r="AN25" s="1488"/>
      <c r="AO25" s="1488"/>
      <c r="AP25" s="1488"/>
      <c r="AQ25" s="1487"/>
      <c r="AR25" s="1479"/>
      <c r="AS25" s="1479"/>
      <c r="AT25" s="1479"/>
      <c r="AU25" s="1489"/>
      <c r="AV25" s="1479"/>
      <c r="AW25" s="1479"/>
      <c r="AX25" s="1479"/>
      <c r="AY25" s="1489"/>
      <c r="AZ25" s="1490">
        <f t="shared" si="0"/>
        <v>0</v>
      </c>
      <c r="BA25" s="1491" t="s">
        <v>424</v>
      </c>
    </row>
    <row r="26" spans="1:54" ht="21.95" customHeight="1" x14ac:dyDescent="0.3">
      <c r="A26" s="64" t="s">
        <v>647</v>
      </c>
      <c r="B26" s="147">
        <v>3121</v>
      </c>
      <c r="C26" s="56" t="s">
        <v>451</v>
      </c>
      <c r="D26" s="1464">
        <v>1</v>
      </c>
      <c r="E26" s="1465"/>
      <c r="F26" s="1465"/>
      <c r="G26" s="1466">
        <f>SUM(D26:F26)</f>
        <v>1</v>
      </c>
      <c r="H26" s="1465">
        <v>2</v>
      </c>
      <c r="I26" s="1465"/>
      <c r="J26" s="1465"/>
      <c r="K26" s="1466">
        <f>SUM(H26:J26)</f>
        <v>2</v>
      </c>
      <c r="L26" s="1467"/>
      <c r="M26" s="1467"/>
      <c r="N26" s="1467"/>
      <c r="O26" s="1468"/>
      <c r="P26" s="676"/>
      <c r="Q26" s="676"/>
      <c r="R26" s="676"/>
      <c r="S26" s="1181"/>
      <c r="T26" s="676"/>
      <c r="U26" s="676"/>
      <c r="V26" s="676"/>
      <c r="W26" s="1181"/>
      <c r="X26" s="202"/>
      <c r="Y26" s="202"/>
      <c r="Z26" s="202"/>
      <c r="AA26" s="1106"/>
      <c r="AB26" s="670"/>
      <c r="AC26" s="670"/>
      <c r="AD26" s="670"/>
      <c r="AE26" s="1469"/>
      <c r="AF26" s="1465"/>
      <c r="AG26" s="1465"/>
      <c r="AH26" s="1465"/>
      <c r="AI26" s="1469"/>
      <c r="AJ26" s="1470"/>
      <c r="AK26" s="1470"/>
      <c r="AL26" s="1470"/>
      <c r="AM26" s="1471"/>
      <c r="AN26" s="1472"/>
      <c r="AO26" s="1472"/>
      <c r="AP26" s="1472"/>
      <c r="AQ26" s="1471"/>
      <c r="AR26" s="676"/>
      <c r="AS26" s="676"/>
      <c r="AT26" s="676"/>
      <c r="AU26" s="1473"/>
      <c r="AV26" s="676"/>
      <c r="AW26" s="676"/>
      <c r="AX26" s="676"/>
      <c r="AY26" s="1473"/>
      <c r="AZ26" s="1286">
        <f t="shared" si="0"/>
        <v>3</v>
      </c>
    </row>
    <row r="27" spans="1:54" ht="21" customHeight="1" x14ac:dyDescent="0.3">
      <c r="A27" s="71" t="s">
        <v>328</v>
      </c>
      <c r="B27" s="96">
        <v>3070</v>
      </c>
      <c r="C27" s="164" t="s">
        <v>329</v>
      </c>
      <c r="D27" s="412"/>
      <c r="E27" s="495"/>
      <c r="F27" s="495"/>
      <c r="G27" s="868"/>
      <c r="H27" s="495"/>
      <c r="I27" s="495"/>
      <c r="J27" s="495"/>
      <c r="K27" s="868"/>
      <c r="L27" s="1128"/>
      <c r="M27" s="1128"/>
      <c r="N27" s="1128"/>
      <c r="O27" s="1185"/>
      <c r="P27" s="1129"/>
      <c r="Q27" s="1129"/>
      <c r="R27" s="1129"/>
      <c r="S27" s="1136"/>
      <c r="T27" s="1135"/>
      <c r="U27" s="1135"/>
      <c r="V27" s="1135"/>
      <c r="W27" s="1136"/>
      <c r="X27" s="202"/>
      <c r="Y27" s="202"/>
      <c r="Z27" s="202"/>
      <c r="AA27" s="1106"/>
      <c r="AB27" s="1125"/>
      <c r="AC27" s="1125"/>
      <c r="AD27" s="1125"/>
      <c r="AE27" s="1186"/>
      <c r="AF27" s="1187"/>
      <c r="AG27" s="1187"/>
      <c r="AH27" s="1187"/>
      <c r="AI27" s="1186"/>
      <c r="AJ27" s="1188"/>
      <c r="AK27" s="1188"/>
      <c r="AL27" s="1188"/>
      <c r="AM27" s="1126"/>
      <c r="AN27" s="1434"/>
      <c r="AO27" s="1434"/>
      <c r="AP27" s="1434"/>
      <c r="AQ27" s="1126"/>
      <c r="AR27" s="1129"/>
      <c r="AS27" s="1129"/>
      <c r="AT27" s="1129"/>
      <c r="AU27" s="1189"/>
      <c r="AV27" s="1129"/>
      <c r="AW27" s="1129"/>
      <c r="AX27" s="1129"/>
      <c r="AY27" s="1189"/>
      <c r="AZ27" s="1042">
        <f t="shared" si="0"/>
        <v>0</v>
      </c>
      <c r="BA27" s="1003"/>
    </row>
    <row r="28" spans="1:54" ht="21" customHeight="1" x14ac:dyDescent="0.3">
      <c r="A28" s="51" t="s">
        <v>312</v>
      </c>
      <c r="B28" s="96">
        <v>3021</v>
      </c>
      <c r="C28" s="55" t="s">
        <v>313</v>
      </c>
      <c r="D28" s="412">
        <v>2</v>
      </c>
      <c r="E28" s="495"/>
      <c r="F28" s="495"/>
      <c r="G28" s="868">
        <f>SUM(D28:F28)</f>
        <v>2</v>
      </c>
      <c r="H28" s="495">
        <v>1</v>
      </c>
      <c r="I28" s="495"/>
      <c r="J28" s="495"/>
      <c r="K28" s="868">
        <f>SUM(H28:J28)</f>
        <v>1</v>
      </c>
      <c r="L28" s="1128"/>
      <c r="M28" s="1128"/>
      <c r="N28" s="1128"/>
      <c r="O28" s="1185">
        <f>SUM(N28)</f>
        <v>0</v>
      </c>
      <c r="P28" s="1129"/>
      <c r="Q28" s="1129"/>
      <c r="R28" s="1129"/>
      <c r="S28" s="1136"/>
      <c r="T28" s="1135"/>
      <c r="U28" s="1135"/>
      <c r="V28" s="1135"/>
      <c r="W28" s="1136"/>
      <c r="X28" s="202"/>
      <c r="Y28" s="202"/>
      <c r="Z28" s="202"/>
      <c r="AA28" s="1106"/>
      <c r="AB28" s="1125">
        <v>1</v>
      </c>
      <c r="AC28" s="1125"/>
      <c r="AD28" s="1125"/>
      <c r="AE28" s="1186">
        <f>SUM(AB28:AD28)</f>
        <v>1</v>
      </c>
      <c r="AF28" s="1125">
        <v>1</v>
      </c>
      <c r="AG28" s="1187"/>
      <c r="AH28" s="1187"/>
      <c r="AI28" s="1186">
        <f>SUM(AF28:AH28)</f>
        <v>1</v>
      </c>
      <c r="AJ28" s="1188"/>
      <c r="AK28" s="1188"/>
      <c r="AL28" s="1188"/>
      <c r="AM28" s="1126"/>
      <c r="AN28" s="1434"/>
      <c r="AO28" s="1434"/>
      <c r="AP28" s="1434"/>
      <c r="AQ28" s="1126"/>
      <c r="AR28" s="1129"/>
      <c r="AS28" s="1129"/>
      <c r="AT28" s="1129"/>
      <c r="AU28" s="1189"/>
      <c r="AV28" s="1129"/>
      <c r="AW28" s="1129"/>
      <c r="AX28" s="1129"/>
      <c r="AY28" s="1189"/>
      <c r="AZ28" s="1042">
        <f t="shared" si="0"/>
        <v>5</v>
      </c>
      <c r="BA28" s="1003">
        <v>1</v>
      </c>
    </row>
    <row r="29" spans="1:54" ht="21" customHeight="1" x14ac:dyDescent="0.3">
      <c r="A29" s="51" t="s">
        <v>218</v>
      </c>
      <c r="B29" s="96">
        <v>2948</v>
      </c>
      <c r="C29" s="55" t="s">
        <v>217</v>
      </c>
      <c r="D29" s="412"/>
      <c r="E29" s="495"/>
      <c r="F29" s="495"/>
      <c r="G29" s="868">
        <f>SUM(D29:F29)</f>
        <v>0</v>
      </c>
      <c r="H29" s="495"/>
      <c r="I29" s="495"/>
      <c r="J29" s="495"/>
      <c r="K29" s="868">
        <f>SUM(H29:J29)</f>
        <v>0</v>
      </c>
      <c r="L29" s="1128"/>
      <c r="M29" s="1128"/>
      <c r="N29" s="1128"/>
      <c r="O29" s="1190"/>
      <c r="P29" s="1129"/>
      <c r="Q29" s="1129"/>
      <c r="R29" s="1129"/>
      <c r="S29" s="1136">
        <f>SUM(P29:R29)</f>
        <v>0</v>
      </c>
      <c r="T29" s="1135"/>
      <c r="U29" s="1135"/>
      <c r="V29" s="1135"/>
      <c r="W29" s="1136">
        <f>SUM(T29:V29)</f>
        <v>0</v>
      </c>
      <c r="X29" s="202"/>
      <c r="Y29" s="202"/>
      <c r="Z29" s="202"/>
      <c r="AA29" s="1106"/>
      <c r="AB29" s="1125" t="s">
        <v>745</v>
      </c>
      <c r="AC29" s="1125"/>
      <c r="AD29" s="1125"/>
      <c r="AE29" s="1186">
        <f>SUM(AB29:AD29)</f>
        <v>0</v>
      </c>
      <c r="AF29" s="1187" t="s">
        <v>746</v>
      </c>
      <c r="AG29" s="1187"/>
      <c r="AH29" s="1187"/>
      <c r="AI29" s="1186"/>
      <c r="AJ29" s="1188"/>
      <c r="AK29" s="1188"/>
      <c r="AL29" s="1188"/>
      <c r="AM29" s="1126"/>
      <c r="AN29" s="1434"/>
      <c r="AO29" s="1434"/>
      <c r="AP29" s="1434"/>
      <c r="AQ29" s="1126"/>
      <c r="AR29" s="1129"/>
      <c r="AS29" s="1129"/>
      <c r="AT29" s="1129"/>
      <c r="AU29" s="1191">
        <f>SUM(AR29:AT29)</f>
        <v>0</v>
      </c>
      <c r="AV29" s="1129"/>
      <c r="AW29" s="1129"/>
      <c r="AX29" s="1129"/>
      <c r="AY29" s="1191">
        <f>SUM(AV29:AX29)</f>
        <v>0</v>
      </c>
      <c r="AZ29" s="1042">
        <f t="shared" si="0"/>
        <v>0</v>
      </c>
      <c r="BA29" s="1003"/>
    </row>
    <row r="30" spans="1:54" ht="21" customHeight="1" x14ac:dyDescent="0.3">
      <c r="A30" s="51" t="s">
        <v>352</v>
      </c>
      <c r="B30" s="96">
        <v>4114</v>
      </c>
      <c r="C30" s="55" t="s">
        <v>37</v>
      </c>
      <c r="D30" s="412"/>
      <c r="E30" s="495"/>
      <c r="F30" s="495"/>
      <c r="G30" s="868"/>
      <c r="H30" s="495"/>
      <c r="I30" s="495"/>
      <c r="J30" s="495"/>
      <c r="K30" s="868"/>
      <c r="L30" s="1128"/>
      <c r="M30" s="1128"/>
      <c r="N30" s="1128"/>
      <c r="O30" s="1185"/>
      <c r="P30" s="1129"/>
      <c r="Q30" s="1129"/>
      <c r="R30" s="1129"/>
      <c r="S30" s="1136">
        <f>SUM(P30:R30)</f>
        <v>0</v>
      </c>
      <c r="T30" s="1135"/>
      <c r="U30" s="1135"/>
      <c r="V30" s="1135"/>
      <c r="W30" s="1136">
        <f>SUM(T30:V30)</f>
        <v>0</v>
      </c>
      <c r="X30" s="202"/>
      <c r="Y30" s="202"/>
      <c r="Z30" s="202"/>
      <c r="AA30" s="1106"/>
      <c r="AB30" s="1125"/>
      <c r="AC30" s="1125"/>
      <c r="AD30" s="1125"/>
      <c r="AE30" s="1186">
        <f>SUM(AB30:AD30)</f>
        <v>0</v>
      </c>
      <c r="AF30" s="1187"/>
      <c r="AG30" s="1187"/>
      <c r="AH30" s="1187"/>
      <c r="AI30" s="1186">
        <f>SUM(AF30:AH30)</f>
        <v>0</v>
      </c>
      <c r="AJ30" s="1188"/>
      <c r="AK30" s="1188"/>
      <c r="AL30" s="1188"/>
      <c r="AM30" s="1126"/>
      <c r="AN30" s="1434"/>
      <c r="AO30" s="1434"/>
      <c r="AP30" s="1434"/>
      <c r="AQ30" s="1126"/>
      <c r="AR30" s="1129"/>
      <c r="AS30" s="1129"/>
      <c r="AT30" s="1129"/>
      <c r="AU30" s="1191">
        <f>SUM(AR30:AT30)</f>
        <v>0</v>
      </c>
      <c r="AV30" s="1129"/>
      <c r="AW30" s="1129"/>
      <c r="AX30" s="1129"/>
      <c r="AY30" s="1191">
        <f>SUM(AV30:AX30)</f>
        <v>0</v>
      </c>
      <c r="AZ30" s="1042">
        <f t="shared" si="0"/>
        <v>0</v>
      </c>
      <c r="BA30" s="1003"/>
    </row>
    <row r="31" spans="1:54" ht="21" customHeight="1" x14ac:dyDescent="0.3">
      <c r="A31" s="51" t="s">
        <v>676</v>
      </c>
      <c r="B31" s="96">
        <v>3235</v>
      </c>
      <c r="C31" s="55" t="s">
        <v>677</v>
      </c>
      <c r="D31" s="412"/>
      <c r="E31" s="495"/>
      <c r="F31" s="495"/>
      <c r="G31" s="868"/>
      <c r="H31" s="495"/>
      <c r="I31" s="495"/>
      <c r="J31" s="495"/>
      <c r="K31" s="868"/>
      <c r="L31" s="1128"/>
      <c r="M31" s="1128"/>
      <c r="N31" s="1128"/>
      <c r="O31" s="1185">
        <f>SUM(L31:N31)</f>
        <v>0</v>
      </c>
      <c r="P31" s="1129"/>
      <c r="Q31" s="1129"/>
      <c r="R31" s="1129"/>
      <c r="S31" s="1136">
        <f>SUM(P31:R31)</f>
        <v>0</v>
      </c>
      <c r="T31" s="1135"/>
      <c r="U31" s="1135"/>
      <c r="V31" s="1135"/>
      <c r="W31" s="1136">
        <f>SUM(T31:V31)</f>
        <v>0</v>
      </c>
      <c r="X31" s="202"/>
      <c r="Y31" s="202"/>
      <c r="Z31" s="202"/>
      <c r="AA31" s="1106"/>
      <c r="AB31" s="1125"/>
      <c r="AC31" s="1125"/>
      <c r="AD31" s="1125"/>
      <c r="AE31" s="1186"/>
      <c r="AF31" s="1187"/>
      <c r="AG31" s="1187"/>
      <c r="AH31" s="1187"/>
      <c r="AI31" s="1186"/>
      <c r="AJ31" s="1188"/>
      <c r="AK31" s="1188">
        <v>1</v>
      </c>
      <c r="AL31" s="1188"/>
      <c r="AM31" s="1126">
        <f>SUM(AJ31:AL31)</f>
        <v>1</v>
      </c>
      <c r="AN31" s="1434"/>
      <c r="AO31" s="1434"/>
      <c r="AP31" s="1434"/>
      <c r="AQ31" s="1126"/>
      <c r="AR31" s="1129"/>
      <c r="AS31" s="1129"/>
      <c r="AT31" s="1129"/>
      <c r="AU31" s="1191"/>
      <c r="AV31" s="1129"/>
      <c r="AW31" s="1129"/>
      <c r="AX31" s="1129"/>
      <c r="AY31" s="1191"/>
      <c r="AZ31" s="1042">
        <f t="shared" si="0"/>
        <v>1</v>
      </c>
      <c r="BA31" s="1003" t="s">
        <v>532</v>
      </c>
    </row>
    <row r="32" spans="1:54" ht="21" customHeight="1" x14ac:dyDescent="0.3">
      <c r="A32" s="51" t="s">
        <v>573</v>
      </c>
      <c r="B32" s="96">
        <v>2968</v>
      </c>
      <c r="C32" s="55" t="s">
        <v>574</v>
      </c>
      <c r="D32" s="412"/>
      <c r="E32" s="495"/>
      <c r="F32" s="495"/>
      <c r="G32" s="868"/>
      <c r="H32" s="495"/>
      <c r="I32" s="495"/>
      <c r="J32" s="495"/>
      <c r="K32" s="868"/>
      <c r="L32" s="1128"/>
      <c r="M32" s="1128"/>
      <c r="N32" s="1128"/>
      <c r="O32" s="1185">
        <f>SUM(L32:N32)</f>
        <v>0</v>
      </c>
      <c r="P32" s="1129"/>
      <c r="Q32" s="1129"/>
      <c r="R32" s="1129"/>
      <c r="S32" s="1136">
        <f>SUM(P32:R32)</f>
        <v>0</v>
      </c>
      <c r="T32" s="1135"/>
      <c r="U32" s="1135"/>
      <c r="V32" s="1135"/>
      <c r="W32" s="1136">
        <f>SUM(T32:V32)</f>
        <v>0</v>
      </c>
      <c r="X32" s="202"/>
      <c r="Y32" s="202"/>
      <c r="Z32" s="202"/>
      <c r="AA32" s="1106">
        <f>SUM(X32:Z32)</f>
        <v>0</v>
      </c>
      <c r="AB32" s="1125"/>
      <c r="AC32" s="1125"/>
      <c r="AD32" s="1125"/>
      <c r="AE32" s="1186">
        <f>SUM(AB32:AD32)</f>
        <v>0</v>
      </c>
      <c r="AF32" s="1187"/>
      <c r="AG32" s="1187"/>
      <c r="AH32" s="1187"/>
      <c r="AI32" s="1186">
        <f>SUM(AF32:AH32)</f>
        <v>0</v>
      </c>
      <c r="AJ32" s="1188"/>
      <c r="AK32" s="1188"/>
      <c r="AL32" s="1188"/>
      <c r="AM32" s="1126"/>
      <c r="AN32" s="1434"/>
      <c r="AO32" s="1434"/>
      <c r="AP32" s="1434"/>
      <c r="AQ32" s="1126"/>
      <c r="AR32" s="1129"/>
      <c r="AS32" s="1129"/>
      <c r="AT32" s="1129"/>
      <c r="AU32" s="1191">
        <f>SUM(AR32:AT32)</f>
        <v>0</v>
      </c>
      <c r="AV32" s="1129"/>
      <c r="AW32" s="1129"/>
      <c r="AX32" s="1129"/>
      <c r="AY32" s="1191">
        <f>SUM(AV32:AX32)</f>
        <v>0</v>
      </c>
      <c r="AZ32" s="1042">
        <f t="shared" si="0"/>
        <v>0</v>
      </c>
      <c r="BA32" s="1003"/>
    </row>
    <row r="33" spans="1:53" ht="21" customHeight="1" x14ac:dyDescent="0.3">
      <c r="A33" s="51" t="s">
        <v>587</v>
      </c>
      <c r="B33" s="96">
        <v>3144</v>
      </c>
      <c r="C33" s="55" t="s">
        <v>313</v>
      </c>
      <c r="D33" s="412"/>
      <c r="E33" s="495"/>
      <c r="F33" s="495"/>
      <c r="G33" s="869"/>
      <c r="H33" s="495"/>
      <c r="I33" s="495"/>
      <c r="J33" s="495"/>
      <c r="K33" s="869"/>
      <c r="L33" s="1128"/>
      <c r="M33" s="1128"/>
      <c r="N33" s="1128"/>
      <c r="O33" s="1185">
        <f>SUM(L33:N33)</f>
        <v>0</v>
      </c>
      <c r="P33" s="1129"/>
      <c r="Q33" s="1129"/>
      <c r="R33" s="1129"/>
      <c r="S33" s="1136"/>
      <c r="T33" s="1135"/>
      <c r="U33" s="1135"/>
      <c r="V33" s="1135"/>
      <c r="W33" s="1136"/>
      <c r="X33" s="202"/>
      <c r="Y33" s="202"/>
      <c r="Z33" s="202"/>
      <c r="AA33" s="1106">
        <f>SUM(Y33:Z33)</f>
        <v>0</v>
      </c>
      <c r="AB33" s="1125"/>
      <c r="AC33" s="1125"/>
      <c r="AD33" s="1125"/>
      <c r="AE33" s="1192"/>
      <c r="AF33" s="1193"/>
      <c r="AG33" s="1193"/>
      <c r="AH33" s="1193"/>
      <c r="AI33" s="1192"/>
      <c r="AJ33" s="1188"/>
      <c r="AK33" s="1188"/>
      <c r="AL33" s="1188"/>
      <c r="AM33" s="1126"/>
      <c r="AN33" s="1434"/>
      <c r="AO33" s="1434"/>
      <c r="AP33" s="1434"/>
      <c r="AQ33" s="1126"/>
      <c r="AR33" s="1129"/>
      <c r="AS33" s="1129"/>
      <c r="AT33" s="1129"/>
      <c r="AU33" s="1189">
        <f>SUM(AR33:AT33)</f>
        <v>0</v>
      </c>
      <c r="AV33" s="1129"/>
      <c r="AW33" s="1129"/>
      <c r="AX33" s="1129"/>
      <c r="AY33" s="1189">
        <f>SUM(AV33:AX33)</f>
        <v>0</v>
      </c>
      <c r="AZ33" s="1042">
        <f t="shared" si="0"/>
        <v>0</v>
      </c>
      <c r="BA33" s="1003"/>
    </row>
    <row r="34" spans="1:53" ht="21" customHeight="1" x14ac:dyDescent="0.3">
      <c r="A34" s="47" t="s">
        <v>314</v>
      </c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</row>
    <row r="35" spans="1:53" ht="21" customHeight="1" x14ac:dyDescent="0.3">
      <c r="A35" s="47" t="s">
        <v>674</v>
      </c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</row>
    <row r="36" spans="1:53" ht="21" customHeight="1" x14ac:dyDescent="0.3"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 t="s">
        <v>747</v>
      </c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</row>
    <row r="37" spans="1:53" ht="21" customHeight="1" x14ac:dyDescent="0.3">
      <c r="B37" s="50"/>
      <c r="C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</row>
    <row r="38" spans="1:53" ht="21" customHeight="1" x14ac:dyDescent="0.3">
      <c r="B38" s="50"/>
      <c r="C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</row>
    <row r="39" spans="1:53" ht="21" customHeight="1" x14ac:dyDescent="0.3">
      <c r="B39" s="50"/>
      <c r="C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</row>
    <row r="40" spans="1:53" ht="21" customHeight="1" x14ac:dyDescent="0.3">
      <c r="B40" s="50"/>
      <c r="C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/>
    </row>
    <row r="41" spans="1:53" ht="21" customHeight="1" x14ac:dyDescent="0.3">
      <c r="B41" s="50"/>
      <c r="C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</row>
    <row r="42" spans="1:53" ht="21" customHeight="1" x14ac:dyDescent="0.3">
      <c r="B42" s="50"/>
      <c r="C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</row>
    <row r="43" spans="1:53" ht="21" customHeight="1" x14ac:dyDescent="0.3">
      <c r="B43" s="50"/>
      <c r="C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</row>
    <row r="44" spans="1:53" ht="21" customHeight="1" x14ac:dyDescent="0.3"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</row>
    <row r="45" spans="1:53" ht="21" customHeight="1" x14ac:dyDescent="0.3"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</row>
    <row r="46" spans="1:53" ht="21" customHeight="1" x14ac:dyDescent="0.3"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</row>
    <row r="47" spans="1:53" ht="21" customHeight="1" x14ac:dyDescent="0.3"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</row>
    <row r="48" spans="1:53" ht="21" customHeight="1" x14ac:dyDescent="0.3"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</row>
    <row r="49" spans="12:51" ht="21" customHeight="1" x14ac:dyDescent="0.3"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</row>
  </sheetData>
  <sortState xmlns:xlrd2="http://schemas.microsoft.com/office/spreadsheetml/2017/richdata2" ref="BC9:BC16">
    <sortCondition descending="1" ref="BC9:BC16"/>
  </sortState>
  <mergeCells count="14">
    <mergeCell ref="AV3:AY3"/>
    <mergeCell ref="AR3:AU3"/>
    <mergeCell ref="R1:AL1"/>
    <mergeCell ref="AJ3:AL3"/>
    <mergeCell ref="A25:C25"/>
    <mergeCell ref="L3:N3"/>
    <mergeCell ref="P3:R3"/>
    <mergeCell ref="AB3:AD3"/>
    <mergeCell ref="D3:F3"/>
    <mergeCell ref="X3:Z3"/>
    <mergeCell ref="H3:J3"/>
    <mergeCell ref="T3:V3"/>
    <mergeCell ref="AF3:AI3"/>
    <mergeCell ref="AN3:AQ3"/>
  </mergeCells>
  <phoneticPr fontId="5" type="noConversion"/>
  <pageMargins left="0.75" right="0.75" top="1" bottom="1" header="0.5" footer="0.5"/>
  <pageSetup scale="70" fitToWidth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105"/>
  <sheetViews>
    <sheetView zoomScale="80" zoomScaleNormal="80" workbookViewId="0">
      <pane xSplit="1" topLeftCell="B1" activePane="topRight" state="frozen"/>
      <selection activeCell="BS17" sqref="BS17"/>
      <selection pane="topRight" activeCell="BD10" sqref="BD10:BD18"/>
    </sheetView>
  </sheetViews>
  <sheetFormatPr defaultColWidth="9.140625" defaultRowHeight="15" x14ac:dyDescent="0.3"/>
  <cols>
    <col min="1" max="1" width="29.7109375" style="50" customWidth="1"/>
    <col min="2" max="2" width="13.5703125" style="50" customWidth="1"/>
    <col min="3" max="3" width="31" style="50" customWidth="1"/>
    <col min="4" max="6" width="4.85546875" style="50" bestFit="1" customWidth="1"/>
    <col min="7" max="11" width="4.85546875" style="50" customWidth="1"/>
    <col min="12" max="42" width="5.7109375" style="50" customWidth="1"/>
    <col min="43" max="50" width="5.7109375" style="61" customWidth="1"/>
    <col min="51" max="51" width="6.85546875" style="50" customWidth="1"/>
    <col min="52" max="16384" width="9.140625" style="50"/>
  </cols>
  <sheetData>
    <row r="1" spans="1:64" ht="25.5" x14ac:dyDescent="0.45">
      <c r="A1" s="349" t="s">
        <v>625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V1" s="1513"/>
      <c r="W1" s="1513"/>
      <c r="X1" s="1513"/>
      <c r="Y1" s="1513"/>
      <c r="Z1" s="1513"/>
      <c r="AA1" s="1513"/>
      <c r="AB1" s="1513"/>
      <c r="AC1" s="1513"/>
      <c r="AD1" s="1513"/>
      <c r="AE1" s="1513"/>
      <c r="AF1" s="1513"/>
      <c r="AG1" s="1513"/>
      <c r="AH1" s="1513"/>
      <c r="AI1" s="217"/>
      <c r="AJ1" s="217"/>
      <c r="AK1" s="217"/>
      <c r="AL1" s="217"/>
      <c r="AM1" s="217"/>
      <c r="AN1" s="217"/>
      <c r="AO1" s="217"/>
      <c r="AP1" s="217"/>
      <c r="AQ1" s="50"/>
      <c r="AR1" s="50"/>
      <c r="AS1" s="50"/>
      <c r="AT1" s="50"/>
      <c r="AU1" s="50"/>
      <c r="AV1" s="50"/>
      <c r="AW1" s="50"/>
      <c r="AX1" s="50"/>
    </row>
    <row r="2" spans="1:64" x14ac:dyDescent="0.3">
      <c r="A2" s="1510"/>
      <c r="B2" s="1510"/>
      <c r="C2" s="1510"/>
      <c r="D2" s="52"/>
      <c r="E2" s="52"/>
      <c r="F2" s="52"/>
      <c r="G2" s="52"/>
      <c r="H2" s="52"/>
      <c r="I2" s="52"/>
      <c r="J2" s="52"/>
      <c r="K2" s="52"/>
      <c r="O2" s="49"/>
      <c r="P2" s="49"/>
      <c r="Q2" s="49"/>
      <c r="R2" s="49"/>
      <c r="S2" s="49"/>
      <c r="T2" s="49"/>
      <c r="AQ2" s="50"/>
      <c r="AR2" s="50"/>
      <c r="AS2" s="50"/>
      <c r="AT2" s="50"/>
      <c r="AU2" s="50"/>
      <c r="AV2" s="50"/>
      <c r="AW2" s="50"/>
      <c r="AX2" s="50"/>
    </row>
    <row r="3" spans="1:64" ht="20.25" x14ac:dyDescent="0.3">
      <c r="A3" s="352" t="s">
        <v>166</v>
      </c>
      <c r="B3" s="52"/>
      <c r="C3" s="70"/>
      <c r="D3" s="1550" t="s">
        <v>259</v>
      </c>
      <c r="E3" s="1551"/>
      <c r="F3" s="1552"/>
      <c r="G3" s="613"/>
      <c r="H3" s="1550" t="s">
        <v>259</v>
      </c>
      <c r="I3" s="1551"/>
      <c r="J3" s="1552"/>
      <c r="K3" s="579"/>
      <c r="L3" s="1545" t="s">
        <v>259</v>
      </c>
      <c r="M3" s="1546"/>
      <c r="N3" s="1546"/>
      <c r="O3" s="578"/>
      <c r="P3" s="1558" t="s">
        <v>227</v>
      </c>
      <c r="Q3" s="1559"/>
      <c r="R3" s="1559"/>
      <c r="S3" s="1560"/>
      <c r="T3" s="693"/>
      <c r="U3" s="1555" t="s">
        <v>227</v>
      </c>
      <c r="V3" s="1556"/>
      <c r="W3" s="1556"/>
      <c r="X3" s="1557"/>
      <c r="Y3" s="132"/>
      <c r="Z3" s="1543" t="s">
        <v>577</v>
      </c>
      <c r="AA3" s="1543"/>
      <c r="AB3" s="1328"/>
      <c r="AC3" s="1553" t="s">
        <v>224</v>
      </c>
      <c r="AD3" s="1554"/>
      <c r="AE3" s="873"/>
      <c r="AF3" s="1547" t="s">
        <v>259</v>
      </c>
      <c r="AG3" s="1548"/>
      <c r="AH3" s="1549"/>
      <c r="AI3" s="697"/>
      <c r="AJ3" s="1548" t="s">
        <v>259</v>
      </c>
      <c r="AK3" s="1548"/>
      <c r="AL3" s="1548"/>
      <c r="AM3" s="1549"/>
      <c r="AN3" s="1542" t="s">
        <v>760</v>
      </c>
      <c r="AO3" s="1543"/>
      <c r="AP3" s="1544"/>
      <c r="AQ3" s="1555" t="s">
        <v>300</v>
      </c>
      <c r="AR3" s="1556"/>
      <c r="AS3" s="1556"/>
      <c r="AT3" s="1557"/>
      <c r="AU3" s="1521" t="s">
        <v>226</v>
      </c>
      <c r="AV3" s="1539"/>
      <c r="AW3" s="1539"/>
      <c r="AX3" s="1522"/>
    </row>
    <row r="4" spans="1:64" ht="148.5" customHeight="1" x14ac:dyDescent="0.3">
      <c r="A4" s="218" t="s">
        <v>106</v>
      </c>
      <c r="B4" s="52" t="s">
        <v>17</v>
      </c>
      <c r="C4" s="52" t="s">
        <v>18</v>
      </c>
      <c r="D4" s="390" t="s">
        <v>126</v>
      </c>
      <c r="E4" s="391" t="s">
        <v>105</v>
      </c>
      <c r="F4" s="391" t="s">
        <v>127</v>
      </c>
      <c r="G4" s="718" t="s">
        <v>304</v>
      </c>
      <c r="H4" s="390" t="s">
        <v>126</v>
      </c>
      <c r="I4" s="391" t="s">
        <v>105</v>
      </c>
      <c r="J4" s="391" t="s">
        <v>127</v>
      </c>
      <c r="K4" s="717" t="s">
        <v>304</v>
      </c>
      <c r="L4" s="626" t="s">
        <v>585</v>
      </c>
      <c r="M4" s="626" t="s">
        <v>586</v>
      </c>
      <c r="N4" s="393" t="s">
        <v>127</v>
      </c>
      <c r="O4" s="709" t="s">
        <v>304</v>
      </c>
      <c r="P4" s="370" t="s">
        <v>105</v>
      </c>
      <c r="Q4" s="511" t="s">
        <v>106</v>
      </c>
      <c r="R4" s="511" t="s">
        <v>407</v>
      </c>
      <c r="S4" s="511" t="s">
        <v>127</v>
      </c>
      <c r="T4" s="714" t="s">
        <v>304</v>
      </c>
      <c r="U4" s="116" t="s">
        <v>105</v>
      </c>
      <c r="V4" s="116" t="s">
        <v>106</v>
      </c>
      <c r="W4" s="307" t="s">
        <v>407</v>
      </c>
      <c r="X4" s="307" t="s">
        <v>127</v>
      </c>
      <c r="Y4" s="716" t="s">
        <v>304</v>
      </c>
      <c r="Z4" s="1330" t="s">
        <v>106</v>
      </c>
      <c r="AA4" s="1331" t="s">
        <v>127</v>
      </c>
      <c r="AB4" s="716" t="s">
        <v>304</v>
      </c>
      <c r="AC4" s="195" t="s">
        <v>105</v>
      </c>
      <c r="AD4" s="196" t="s">
        <v>106</v>
      </c>
      <c r="AE4" s="784" t="s">
        <v>304</v>
      </c>
      <c r="AF4" s="392" t="s">
        <v>126</v>
      </c>
      <c r="AG4" s="392" t="s">
        <v>105</v>
      </c>
      <c r="AH4" s="392" t="s">
        <v>127</v>
      </c>
      <c r="AI4" s="716" t="s">
        <v>304</v>
      </c>
      <c r="AJ4" s="380" t="s">
        <v>126</v>
      </c>
      <c r="AK4" s="915" t="s">
        <v>105</v>
      </c>
      <c r="AL4" s="915" t="s">
        <v>127</v>
      </c>
      <c r="AM4" s="784" t="s">
        <v>304</v>
      </c>
      <c r="AN4" s="1435" t="s">
        <v>126</v>
      </c>
      <c r="AO4" s="1438" t="s">
        <v>127</v>
      </c>
      <c r="AP4" s="784" t="s">
        <v>304</v>
      </c>
      <c r="AQ4" s="307" t="s">
        <v>105</v>
      </c>
      <c r="AR4" s="307" t="s">
        <v>126</v>
      </c>
      <c r="AS4" s="307" t="s">
        <v>127</v>
      </c>
      <c r="AT4" s="784" t="s">
        <v>304</v>
      </c>
      <c r="AU4" s="367" t="s">
        <v>105</v>
      </c>
      <c r="AV4" s="369" t="s">
        <v>126</v>
      </c>
      <c r="AW4" s="369" t="s">
        <v>127</v>
      </c>
      <c r="AX4" s="784" t="s">
        <v>304</v>
      </c>
      <c r="AY4" s="89" t="s">
        <v>158</v>
      </c>
      <c r="AZ4" s="50" t="s">
        <v>424</v>
      </c>
    </row>
    <row r="5" spans="1:64" ht="18" customHeight="1" x14ac:dyDescent="0.3">
      <c r="A5" s="51"/>
      <c r="B5" s="58"/>
      <c r="C5" s="51"/>
      <c r="D5" s="408"/>
      <c r="E5" s="1166"/>
      <c r="F5" s="503"/>
      <c r="G5" s="1167"/>
      <c r="H5" s="503"/>
      <c r="I5" s="503"/>
      <c r="J5" s="503"/>
      <c r="K5" s="1167"/>
      <c r="L5" s="1168"/>
      <c r="M5" s="1168"/>
      <c r="N5" s="415"/>
      <c r="O5" s="926"/>
      <c r="P5" s="121"/>
      <c r="Q5" s="121"/>
      <c r="R5" s="121"/>
      <c r="S5" s="121"/>
      <c r="T5" s="707"/>
      <c r="U5" s="121"/>
      <c r="V5" s="121"/>
      <c r="W5" s="604"/>
      <c r="X5" s="604"/>
      <c r="Y5" s="1113"/>
      <c r="Z5" s="1329"/>
      <c r="AA5" s="1329"/>
      <c r="AB5" s="1113"/>
      <c r="AC5" s="201"/>
      <c r="AD5" s="202"/>
      <c r="AE5" s="1106"/>
      <c r="AF5" s="412"/>
      <c r="AG5" s="466"/>
      <c r="AH5" s="466"/>
      <c r="AI5" s="1159"/>
      <c r="AJ5" s="1169"/>
      <c r="AK5" s="1169"/>
      <c r="AL5" s="1169"/>
      <c r="AM5" s="1159"/>
      <c r="AN5" s="1436"/>
      <c r="AO5" s="1436"/>
      <c r="AP5" s="1159"/>
      <c r="AQ5" s="121"/>
      <c r="AR5" s="121"/>
      <c r="AS5" s="121"/>
      <c r="AT5" s="707"/>
      <c r="AU5" s="121"/>
      <c r="AV5" s="121"/>
      <c r="AW5" s="121"/>
      <c r="AX5" s="1170"/>
      <c r="AY5" s="79"/>
      <c r="AZ5" s="996"/>
    </row>
    <row r="6" spans="1:64" ht="21" customHeight="1" x14ac:dyDescent="0.3">
      <c r="A6" s="51"/>
      <c r="B6" s="58"/>
      <c r="C6" s="55"/>
      <c r="D6" s="408"/>
      <c r="E6" s="1166"/>
      <c r="F6" s="503"/>
      <c r="G6" s="1167">
        <f t="shared" ref="G6:G12" si="0">SUM(D6:F6)</f>
        <v>0</v>
      </c>
      <c r="H6" s="503"/>
      <c r="I6" s="503"/>
      <c r="J6" s="503"/>
      <c r="K6" s="1167">
        <f t="shared" ref="K6:K11" si="1">SUM(H6:J6)</f>
        <v>0</v>
      </c>
      <c r="L6" s="415"/>
      <c r="M6" s="415"/>
      <c r="N6" s="415"/>
      <c r="O6" s="926">
        <f>SUM(L6:N6)</f>
        <v>0</v>
      </c>
      <c r="P6" s="121"/>
      <c r="Q6" s="121"/>
      <c r="R6" s="121"/>
      <c r="S6" s="121"/>
      <c r="T6" s="707">
        <f t="shared" ref="T6:T13" si="2">SUM(P6:S6)</f>
        <v>0</v>
      </c>
      <c r="U6" s="121"/>
      <c r="V6" s="121"/>
      <c r="W6" s="604"/>
      <c r="X6" s="604"/>
      <c r="Y6" s="1113">
        <f t="shared" ref="Y6:Y13" si="3">SUM(U6:X6)</f>
        <v>0</v>
      </c>
      <c r="Z6" s="1332"/>
      <c r="AA6" s="1332"/>
      <c r="AB6" s="1113"/>
      <c r="AC6" s="201"/>
      <c r="AD6" s="202"/>
      <c r="AE6" s="1106"/>
      <c r="AF6" s="412"/>
      <c r="AG6" s="466"/>
      <c r="AH6" s="466"/>
      <c r="AI6" s="1159"/>
      <c r="AJ6" s="466"/>
      <c r="AK6" s="466"/>
      <c r="AL6" s="466"/>
      <c r="AM6" s="1159"/>
      <c r="AN6" s="1436"/>
      <c r="AO6" s="1439"/>
      <c r="AQ6" s="121"/>
      <c r="AR6" s="121"/>
      <c r="AS6" s="121"/>
      <c r="AT6" s="707">
        <f>SUM(AQ6:AS6)</f>
        <v>0</v>
      </c>
      <c r="AU6" s="121"/>
      <c r="AV6" s="121"/>
      <c r="AW6" s="121"/>
      <c r="AX6" s="1171">
        <f>SUM(AU6:AW6)</f>
        <v>0</v>
      </c>
      <c r="AY6" s="79">
        <f>SUM(G6,K6,T6,Y6,AB6,AE6,AT6,AX6,AI6,AM6,O6)</f>
        <v>0</v>
      </c>
      <c r="AZ6" s="996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</row>
    <row r="7" spans="1:64" ht="21" customHeight="1" x14ac:dyDescent="0.3">
      <c r="A7" s="51" t="s">
        <v>516</v>
      </c>
      <c r="B7" s="57">
        <v>370</v>
      </c>
      <c r="C7" s="56" t="s">
        <v>37</v>
      </c>
      <c r="D7" s="408"/>
      <c r="E7" s="1166"/>
      <c r="F7" s="503"/>
      <c r="G7" s="1167">
        <f t="shared" si="0"/>
        <v>0</v>
      </c>
      <c r="H7" s="503"/>
      <c r="I7" s="503"/>
      <c r="J7" s="503"/>
      <c r="K7" s="1167">
        <f t="shared" si="1"/>
        <v>0</v>
      </c>
      <c r="L7" s="415"/>
      <c r="M7" s="415"/>
      <c r="N7" s="415"/>
      <c r="O7" s="926">
        <f>SUM(L7:N7)</f>
        <v>0</v>
      </c>
      <c r="P7" s="121"/>
      <c r="Q7" s="121">
        <v>5</v>
      </c>
      <c r="R7" s="121"/>
      <c r="S7" s="121">
        <v>2</v>
      </c>
      <c r="T7" s="707">
        <f t="shared" si="2"/>
        <v>7</v>
      </c>
      <c r="U7" s="121"/>
      <c r="V7" s="121">
        <v>5</v>
      </c>
      <c r="W7" s="604"/>
      <c r="X7" s="604">
        <v>2</v>
      </c>
      <c r="Y7" s="1113">
        <f t="shared" si="3"/>
        <v>7</v>
      </c>
      <c r="Z7" s="1332"/>
      <c r="AA7" s="1332"/>
      <c r="AB7" s="1113"/>
      <c r="AC7" s="201"/>
      <c r="AD7" s="202"/>
      <c r="AE7" s="1106"/>
      <c r="AF7" s="412">
        <v>7</v>
      </c>
      <c r="AG7" s="466"/>
      <c r="AH7" s="466">
        <v>2</v>
      </c>
      <c r="AI7" s="1159">
        <f>SUM(AF7:AH7)</f>
        <v>9</v>
      </c>
      <c r="AJ7" s="466">
        <v>7</v>
      </c>
      <c r="AK7" s="466"/>
      <c r="AL7" s="466">
        <v>2</v>
      </c>
      <c r="AM7" s="1159">
        <f>SUM(AJ7:AL7)</f>
        <v>9</v>
      </c>
      <c r="AN7" s="1436">
        <v>2</v>
      </c>
      <c r="AO7" s="1436"/>
      <c r="AP7" s="1159">
        <f>SUM(AN7)</f>
        <v>2</v>
      </c>
      <c r="AQ7" s="121"/>
      <c r="AR7" s="121">
        <v>5</v>
      </c>
      <c r="AS7" s="121">
        <v>2</v>
      </c>
      <c r="AT7" s="707">
        <f>SUM(AQ7:AS7)</f>
        <v>7</v>
      </c>
      <c r="AU7" s="121"/>
      <c r="AV7" s="121">
        <v>5</v>
      </c>
      <c r="AW7" s="121">
        <v>2</v>
      </c>
      <c r="AX7" s="1171">
        <f>SUM(AU7:AW7)</f>
        <v>7</v>
      </c>
      <c r="AY7" s="79">
        <f>SUM(G7,K7,T7,Y7,AB7,AE7,AT7,AX7,AI7,AM7,O7,AP7)</f>
        <v>48</v>
      </c>
      <c r="AZ7" s="996">
        <v>1</v>
      </c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</row>
    <row r="8" spans="1:64" ht="21" customHeight="1" x14ac:dyDescent="0.3">
      <c r="A8" s="51" t="s">
        <v>355</v>
      </c>
      <c r="B8" s="57">
        <v>321</v>
      </c>
      <c r="C8" s="56" t="s">
        <v>332</v>
      </c>
      <c r="D8" s="408">
        <v>2</v>
      </c>
      <c r="E8" s="1166"/>
      <c r="F8" s="503"/>
      <c r="G8" s="1167">
        <f t="shared" si="0"/>
        <v>2</v>
      </c>
      <c r="H8" s="503">
        <v>3</v>
      </c>
      <c r="I8" s="503"/>
      <c r="J8" s="503"/>
      <c r="K8" s="1167">
        <f t="shared" si="1"/>
        <v>3</v>
      </c>
      <c r="L8" s="415"/>
      <c r="M8" s="415"/>
      <c r="N8" s="415"/>
      <c r="O8" s="926">
        <f>SUM(L8:N8)</f>
        <v>0</v>
      </c>
      <c r="P8" s="121"/>
      <c r="Q8" s="121"/>
      <c r="R8" s="121"/>
      <c r="S8" s="121"/>
      <c r="T8" s="707">
        <f t="shared" si="2"/>
        <v>0</v>
      </c>
      <c r="U8" s="121"/>
      <c r="V8" s="121"/>
      <c r="W8" s="604"/>
      <c r="X8" s="604"/>
      <c r="Y8" s="1113">
        <f t="shared" si="3"/>
        <v>0</v>
      </c>
      <c r="Z8" s="1332">
        <v>1</v>
      </c>
      <c r="AA8" s="1332"/>
      <c r="AB8" s="1113">
        <f>SUM(Z8:AA8)</f>
        <v>1</v>
      </c>
      <c r="AC8" s="201"/>
      <c r="AD8" s="202"/>
      <c r="AE8" s="1106"/>
      <c r="AF8" s="412"/>
      <c r="AG8" s="466"/>
      <c r="AH8" s="466"/>
      <c r="AI8" s="1159"/>
      <c r="AJ8" s="466"/>
      <c r="AK8" s="466"/>
      <c r="AL8" s="466"/>
      <c r="AM8" s="1159"/>
      <c r="AN8" s="1436"/>
      <c r="AO8" s="1436"/>
      <c r="AP8" s="1159"/>
      <c r="AQ8" s="121"/>
      <c r="AR8" s="121"/>
      <c r="AS8" s="121"/>
      <c r="AT8" s="707"/>
      <c r="AU8" s="121"/>
      <c r="AV8" s="121"/>
      <c r="AW8" s="121"/>
      <c r="AX8" s="1171"/>
      <c r="AY8" s="79">
        <f t="shared" ref="AY8:AY30" si="4">SUM(G8,K8,T8,Y8,AB8,AE8,AT8,AX8,AI8,AM8,O8,AP8)</f>
        <v>6</v>
      </c>
      <c r="AZ8" s="996">
        <v>9</v>
      </c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</row>
    <row r="9" spans="1:64" ht="21" customHeight="1" x14ac:dyDescent="0.3">
      <c r="A9" s="51" t="s">
        <v>408</v>
      </c>
      <c r="B9" s="57">
        <v>360</v>
      </c>
      <c r="C9" s="56" t="s">
        <v>149</v>
      </c>
      <c r="D9" s="408"/>
      <c r="E9" s="1166"/>
      <c r="F9" s="503"/>
      <c r="G9" s="1167">
        <f t="shared" si="0"/>
        <v>0</v>
      </c>
      <c r="H9" s="503"/>
      <c r="I9" s="503"/>
      <c r="J9" s="503"/>
      <c r="K9" s="1167">
        <f t="shared" si="1"/>
        <v>0</v>
      </c>
      <c r="L9" s="415"/>
      <c r="M9" s="415"/>
      <c r="N9" s="415"/>
      <c r="O9" s="926">
        <f>SUM(L9:N9)</f>
        <v>0</v>
      </c>
      <c r="P9" s="121"/>
      <c r="Q9" s="121">
        <v>4</v>
      </c>
      <c r="R9" s="121"/>
      <c r="S9" s="121">
        <v>1</v>
      </c>
      <c r="T9" s="707">
        <f t="shared" si="2"/>
        <v>5</v>
      </c>
      <c r="U9" s="121"/>
      <c r="V9" s="121">
        <v>4</v>
      </c>
      <c r="W9" s="604"/>
      <c r="X9" s="604">
        <v>1</v>
      </c>
      <c r="Y9" s="1113">
        <f t="shared" si="3"/>
        <v>5</v>
      </c>
      <c r="Z9" s="1332">
        <v>5</v>
      </c>
      <c r="AA9" s="1332"/>
      <c r="AB9" s="1113">
        <f>SUM(Z9:AA9)</f>
        <v>5</v>
      </c>
      <c r="AC9" s="201"/>
      <c r="AD9" s="202"/>
      <c r="AE9" s="1106"/>
      <c r="AF9" s="412">
        <v>6</v>
      </c>
      <c r="AG9" s="466"/>
      <c r="AH9" s="466">
        <v>1</v>
      </c>
      <c r="AI9" s="1159">
        <f>SUM(AF9:AH9)</f>
        <v>7</v>
      </c>
      <c r="AJ9" s="466">
        <v>3</v>
      </c>
      <c r="AK9" s="466"/>
      <c r="AL9" s="466"/>
      <c r="AM9" s="1159">
        <f>SUM(AJ9:AL9)</f>
        <v>3</v>
      </c>
      <c r="AN9" s="1436">
        <v>3</v>
      </c>
      <c r="AO9" s="1436">
        <v>2</v>
      </c>
      <c r="AP9" s="1159">
        <f>SUM(AN9:AO9)</f>
        <v>5</v>
      </c>
      <c r="AQ9" s="121"/>
      <c r="AR9" s="121">
        <v>4</v>
      </c>
      <c r="AS9" s="121"/>
      <c r="AT9" s="707">
        <f>SUM(AQ9:AS9)</f>
        <v>4</v>
      </c>
      <c r="AU9" s="121"/>
      <c r="AV9" s="121">
        <v>4</v>
      </c>
      <c r="AW9" s="121"/>
      <c r="AX9" s="1171">
        <f>SUM(AU9:AW9)</f>
        <v>4</v>
      </c>
      <c r="AY9" s="79">
        <f t="shared" si="4"/>
        <v>38</v>
      </c>
      <c r="AZ9" s="996">
        <v>2</v>
      </c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</row>
    <row r="10" spans="1:64" ht="21" customHeight="1" x14ac:dyDescent="0.3">
      <c r="A10" s="51" t="s">
        <v>252</v>
      </c>
      <c r="B10" s="57">
        <v>325</v>
      </c>
      <c r="C10" s="51" t="s">
        <v>216</v>
      </c>
      <c r="D10" s="408"/>
      <c r="E10" s="1166"/>
      <c r="F10" s="503"/>
      <c r="G10" s="1167">
        <f t="shared" si="0"/>
        <v>0</v>
      </c>
      <c r="H10" s="503"/>
      <c r="I10" s="503"/>
      <c r="J10" s="503"/>
      <c r="K10" s="1167">
        <f t="shared" si="1"/>
        <v>0</v>
      </c>
      <c r="L10" s="415"/>
      <c r="M10" s="415"/>
      <c r="N10" s="415"/>
      <c r="O10" s="926"/>
      <c r="P10" s="121"/>
      <c r="Q10" s="121"/>
      <c r="R10" s="121"/>
      <c r="S10" s="121"/>
      <c r="T10" s="707">
        <f t="shared" si="2"/>
        <v>0</v>
      </c>
      <c r="U10" s="121"/>
      <c r="V10" s="121"/>
      <c r="W10" s="604"/>
      <c r="X10" s="604"/>
      <c r="Y10" s="1113">
        <f t="shared" si="3"/>
        <v>0</v>
      </c>
      <c r="Z10" s="1332"/>
      <c r="AA10" s="1332"/>
      <c r="AB10" s="1113"/>
      <c r="AC10" s="201"/>
      <c r="AD10" s="202"/>
      <c r="AE10" s="1106"/>
      <c r="AF10" s="412"/>
      <c r="AG10" s="466"/>
      <c r="AH10" s="466"/>
      <c r="AI10" s="1159">
        <f>SUM(AF10:AH10)</f>
        <v>0</v>
      </c>
      <c r="AJ10" s="466"/>
      <c r="AK10" s="466"/>
      <c r="AL10" s="466"/>
      <c r="AM10" s="1159"/>
      <c r="AN10" s="1436"/>
      <c r="AO10" s="1436"/>
      <c r="AP10" s="1159"/>
      <c r="AQ10" s="121"/>
      <c r="AR10" s="121"/>
      <c r="AS10" s="121"/>
      <c r="AT10" s="707">
        <f>SUM(AQ10:AS10)</f>
        <v>0</v>
      </c>
      <c r="AU10" s="121"/>
      <c r="AV10" s="121"/>
      <c r="AW10" s="121"/>
      <c r="AX10" s="1171">
        <f>SUM(AU10:AW10)</f>
        <v>0</v>
      </c>
      <c r="AY10" s="79">
        <f t="shared" si="4"/>
        <v>0</v>
      </c>
      <c r="AZ10" s="996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21" customHeight="1" x14ac:dyDescent="0.3">
      <c r="A11" s="185" t="s">
        <v>353</v>
      </c>
      <c r="B11" s="191">
        <v>350</v>
      </c>
      <c r="C11" s="91" t="s">
        <v>149</v>
      </c>
      <c r="D11" s="408"/>
      <c r="E11" s="1166"/>
      <c r="F11" s="503"/>
      <c r="G11" s="1167">
        <f t="shared" si="0"/>
        <v>0</v>
      </c>
      <c r="H11" s="503"/>
      <c r="I11" s="503"/>
      <c r="J11" s="503"/>
      <c r="K11" s="1167">
        <f t="shared" si="1"/>
        <v>0</v>
      </c>
      <c r="L11" s="415"/>
      <c r="M11" s="415"/>
      <c r="N11" s="415"/>
      <c r="O11" s="926">
        <f>SUM(L11:N11)</f>
        <v>0</v>
      </c>
      <c r="P11" s="121"/>
      <c r="Q11" s="121"/>
      <c r="R11" s="121"/>
      <c r="S11" s="121"/>
      <c r="T11" s="707">
        <f t="shared" si="2"/>
        <v>0</v>
      </c>
      <c r="U11" s="121"/>
      <c r="V11" s="121"/>
      <c r="W11" s="604"/>
      <c r="X11" s="604"/>
      <c r="Y11" s="1113">
        <f t="shared" si="3"/>
        <v>0</v>
      </c>
      <c r="Z11" s="1332"/>
      <c r="AA11" s="1332"/>
      <c r="AB11" s="1113"/>
      <c r="AC11" s="201"/>
      <c r="AD11" s="202"/>
      <c r="AE11" s="1106"/>
      <c r="AF11" s="412"/>
      <c r="AG11" s="466"/>
      <c r="AH11" s="466"/>
      <c r="AI11" s="1159"/>
      <c r="AJ11" s="466"/>
      <c r="AK11" s="466"/>
      <c r="AL11" s="466"/>
      <c r="AM11" s="1159"/>
      <c r="AN11" s="1436"/>
      <c r="AO11" s="1436"/>
      <c r="AP11" s="1159"/>
      <c r="AQ11" s="121"/>
      <c r="AR11" s="121"/>
      <c r="AS11" s="121"/>
      <c r="AT11" s="707">
        <f>SUM(AQ11:AS11)</f>
        <v>0</v>
      </c>
      <c r="AU11" s="121"/>
      <c r="AV11" s="121"/>
      <c r="AW11" s="121"/>
      <c r="AX11" s="1171">
        <f>SUM(AU11:AW11)</f>
        <v>0</v>
      </c>
      <c r="AY11" s="79">
        <f t="shared" si="4"/>
        <v>0</v>
      </c>
      <c r="AZ11" s="996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21" customHeight="1" x14ac:dyDescent="0.3">
      <c r="A12" s="51" t="s">
        <v>632</v>
      </c>
      <c r="B12" s="147">
        <v>384</v>
      </c>
      <c r="C12" s="56" t="s">
        <v>26</v>
      </c>
      <c r="D12" s="408">
        <v>6</v>
      </c>
      <c r="E12" s="1166"/>
      <c r="F12" s="503">
        <v>1</v>
      </c>
      <c r="G12" s="1167">
        <f t="shared" si="0"/>
        <v>7</v>
      </c>
      <c r="H12" s="503">
        <v>6</v>
      </c>
      <c r="I12" s="503"/>
      <c r="J12" s="503">
        <v>1</v>
      </c>
      <c r="K12" s="1167">
        <f>SUM(H12:J12)</f>
        <v>7</v>
      </c>
      <c r="L12" s="415"/>
      <c r="M12" s="415"/>
      <c r="N12" s="415"/>
      <c r="O12" s="926">
        <f>SUM(L12:N12)</f>
        <v>0</v>
      </c>
      <c r="P12" s="121"/>
      <c r="Q12" s="121"/>
      <c r="R12" s="121"/>
      <c r="S12" s="121"/>
      <c r="T12" s="707">
        <f t="shared" si="2"/>
        <v>0</v>
      </c>
      <c r="U12" s="121"/>
      <c r="V12" s="121"/>
      <c r="W12" s="604"/>
      <c r="X12" s="604"/>
      <c r="Y12" s="1113">
        <f t="shared" si="3"/>
        <v>0</v>
      </c>
      <c r="Z12" s="1332">
        <v>7</v>
      </c>
      <c r="AA12" s="1332">
        <v>2</v>
      </c>
      <c r="AB12" s="1113">
        <f>SUM(Z12:AA12)</f>
        <v>9</v>
      </c>
      <c r="AC12" s="201"/>
      <c r="AD12" s="202"/>
      <c r="AE12" s="1106">
        <f>SUM(AC12:AD12)</f>
        <v>0</v>
      </c>
      <c r="AF12" s="412">
        <v>2</v>
      </c>
      <c r="AG12" s="466"/>
      <c r="AH12" s="466"/>
      <c r="AI12" s="1159">
        <f>SUM(AF12:AH12)</f>
        <v>2</v>
      </c>
      <c r="AJ12" s="466">
        <v>6</v>
      </c>
      <c r="AK12" s="466" t="s">
        <v>757</v>
      </c>
      <c r="AL12" s="466">
        <v>1</v>
      </c>
      <c r="AM12" s="1159">
        <f>SUM(AJ12:AL12)</f>
        <v>7</v>
      </c>
      <c r="AN12" s="1436"/>
      <c r="AO12" s="1436"/>
      <c r="AP12" s="1159"/>
      <c r="AQ12" s="121"/>
      <c r="AR12" s="121"/>
      <c r="AS12" s="121"/>
      <c r="AT12" s="707">
        <f>SUM(AQ12:AS12)</f>
        <v>0</v>
      </c>
      <c r="AU12" s="121"/>
      <c r="AV12" s="121"/>
      <c r="AW12" s="121"/>
      <c r="AX12" s="1171">
        <f>SUM(AU12:AW12)</f>
        <v>0</v>
      </c>
      <c r="AY12" s="79">
        <f t="shared" si="4"/>
        <v>32</v>
      </c>
      <c r="AZ12" s="1005">
        <v>4</v>
      </c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21" customHeight="1" x14ac:dyDescent="0.3">
      <c r="A13" s="51" t="s">
        <v>309</v>
      </c>
      <c r="B13" s="147">
        <v>345</v>
      </c>
      <c r="C13" s="91" t="s">
        <v>317</v>
      </c>
      <c r="D13" s="408"/>
      <c r="E13" s="1166"/>
      <c r="F13" s="503"/>
      <c r="G13" s="1167"/>
      <c r="H13" s="503"/>
      <c r="I13" s="503"/>
      <c r="J13" s="503"/>
      <c r="K13" s="1167"/>
      <c r="L13" s="415"/>
      <c r="M13" s="415"/>
      <c r="N13" s="415"/>
      <c r="O13" s="926"/>
      <c r="P13" s="121"/>
      <c r="Q13" s="121"/>
      <c r="R13" s="121"/>
      <c r="S13" s="121"/>
      <c r="T13" s="707">
        <f t="shared" si="2"/>
        <v>0</v>
      </c>
      <c r="U13" s="121"/>
      <c r="V13" s="121"/>
      <c r="W13" s="604"/>
      <c r="X13" s="604"/>
      <c r="Y13" s="1113">
        <f t="shared" si="3"/>
        <v>0</v>
      </c>
      <c r="Z13" s="1332"/>
      <c r="AA13" s="1332"/>
      <c r="AB13" s="1113"/>
      <c r="AC13" s="201"/>
      <c r="AD13" s="202"/>
      <c r="AE13" s="1106"/>
      <c r="AF13" s="412"/>
      <c r="AG13" s="466"/>
      <c r="AH13" s="466"/>
      <c r="AI13" s="1159">
        <f>SUM(AF13:AH13)</f>
        <v>0</v>
      </c>
      <c r="AJ13" s="466"/>
      <c r="AK13" s="466"/>
      <c r="AL13" s="466"/>
      <c r="AM13" s="1159"/>
      <c r="AN13" s="1436"/>
      <c r="AO13" s="1436"/>
      <c r="AP13" s="1159"/>
      <c r="AQ13" s="121"/>
      <c r="AR13" s="121"/>
      <c r="AS13" s="121"/>
      <c r="AT13" s="707">
        <f>SUM(AQ13:AS13)</f>
        <v>0</v>
      </c>
      <c r="AU13" s="121"/>
      <c r="AV13" s="121"/>
      <c r="AW13" s="121"/>
      <c r="AX13" s="1171">
        <f>SUM(AU13:AW13)</f>
        <v>0</v>
      </c>
      <c r="AY13" s="79">
        <f t="shared" si="4"/>
        <v>0</v>
      </c>
      <c r="AZ13" s="996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</row>
    <row r="14" spans="1:64" ht="21" customHeight="1" x14ac:dyDescent="0.3">
      <c r="A14" s="51" t="s">
        <v>222</v>
      </c>
      <c r="B14" s="57">
        <v>320</v>
      </c>
      <c r="C14" s="56" t="s">
        <v>221</v>
      </c>
      <c r="D14" s="408"/>
      <c r="E14" s="1166"/>
      <c r="F14" s="503"/>
      <c r="G14" s="1167">
        <f>SUM(D14:F14)</f>
        <v>0</v>
      </c>
      <c r="H14" s="503"/>
      <c r="I14" s="503"/>
      <c r="J14" s="503"/>
      <c r="K14" s="1167">
        <f>SUM(H14:J14)</f>
        <v>0</v>
      </c>
      <c r="L14" s="415"/>
      <c r="M14" s="415"/>
      <c r="N14" s="415"/>
      <c r="O14" s="926"/>
      <c r="P14" s="121"/>
      <c r="Q14" s="121"/>
      <c r="R14" s="121"/>
      <c r="S14" s="121"/>
      <c r="T14" s="707"/>
      <c r="U14" s="121"/>
      <c r="V14" s="121"/>
      <c r="W14" s="604"/>
      <c r="X14" s="604"/>
      <c r="Y14" s="1113"/>
      <c r="Z14" s="1332"/>
      <c r="AA14" s="1332"/>
      <c r="AB14" s="1113"/>
      <c r="AC14" s="201"/>
      <c r="AD14" s="202"/>
      <c r="AE14" s="1106"/>
      <c r="AF14" s="412"/>
      <c r="AG14" s="466"/>
      <c r="AH14" s="466"/>
      <c r="AI14" s="1159"/>
      <c r="AJ14" s="466"/>
      <c r="AK14" s="466"/>
      <c r="AL14" s="466"/>
      <c r="AM14" s="1159"/>
      <c r="AN14" s="1436"/>
      <c r="AO14" s="1436"/>
      <c r="AP14" s="1159"/>
      <c r="AQ14" s="121"/>
      <c r="AR14" s="121"/>
      <c r="AS14" s="121"/>
      <c r="AT14" s="707"/>
      <c r="AU14" s="121"/>
      <c r="AV14" s="121"/>
      <c r="AW14" s="121"/>
      <c r="AX14" s="1171"/>
      <c r="AY14" s="79">
        <f t="shared" si="4"/>
        <v>0</v>
      </c>
      <c r="AZ14" s="996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64" ht="21" customHeight="1" x14ac:dyDescent="0.3">
      <c r="A15" s="51" t="s">
        <v>243</v>
      </c>
      <c r="B15" s="96">
        <v>327</v>
      </c>
      <c r="C15" s="91" t="s">
        <v>37</v>
      </c>
      <c r="D15" s="408"/>
      <c r="E15" s="1166"/>
      <c r="F15" s="503"/>
      <c r="G15" s="1167"/>
      <c r="H15" s="503"/>
      <c r="I15" s="503"/>
      <c r="J15" s="503"/>
      <c r="K15" s="1167"/>
      <c r="L15" s="415"/>
      <c r="M15" s="415"/>
      <c r="N15" s="415"/>
      <c r="O15" s="926"/>
      <c r="P15" s="121"/>
      <c r="Q15" s="121"/>
      <c r="R15" s="121"/>
      <c r="S15" s="121"/>
      <c r="T15" s="707"/>
      <c r="U15" s="121"/>
      <c r="V15" s="121"/>
      <c r="W15" s="604"/>
      <c r="X15" s="604"/>
      <c r="Y15" s="1113"/>
      <c r="Z15" s="1332"/>
      <c r="AA15" s="1332"/>
      <c r="AB15" s="1113"/>
      <c r="AC15" s="201"/>
      <c r="AD15" s="202"/>
      <c r="AE15" s="1106"/>
      <c r="AF15" s="412"/>
      <c r="AG15" s="466"/>
      <c r="AH15" s="466"/>
      <c r="AI15" s="1159"/>
      <c r="AJ15" s="466"/>
      <c r="AK15" s="466"/>
      <c r="AL15" s="466"/>
      <c r="AM15" s="1159"/>
      <c r="AN15" s="1436"/>
      <c r="AO15" s="1436"/>
      <c r="AP15" s="1159"/>
      <c r="AQ15" s="121"/>
      <c r="AR15" s="121"/>
      <c r="AS15" s="121"/>
      <c r="AT15" s="707"/>
      <c r="AU15" s="121"/>
      <c r="AV15" s="121"/>
      <c r="AW15" s="121"/>
      <c r="AX15" s="1171"/>
      <c r="AY15" s="79">
        <f t="shared" si="4"/>
        <v>0</v>
      </c>
      <c r="AZ15" s="996"/>
      <c r="BA15" s="49"/>
      <c r="BB15" s="49"/>
      <c r="BC15" s="49" t="s">
        <v>756</v>
      </c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21" customHeight="1" x14ac:dyDescent="0.3">
      <c r="A16" s="51" t="s">
        <v>402</v>
      </c>
      <c r="B16" s="147">
        <v>356</v>
      </c>
      <c r="C16" s="91" t="s">
        <v>410</v>
      </c>
      <c r="D16" s="408"/>
      <c r="E16" s="1166"/>
      <c r="F16" s="503"/>
      <c r="G16" s="1167">
        <f>SUM(D16:F16)</f>
        <v>0</v>
      </c>
      <c r="H16" s="503"/>
      <c r="I16" s="503"/>
      <c r="J16" s="503"/>
      <c r="K16" s="1167"/>
      <c r="L16" s="415"/>
      <c r="M16" s="415"/>
      <c r="N16" s="415"/>
      <c r="O16" s="926">
        <f>SUM(L16:N16)</f>
        <v>0</v>
      </c>
      <c r="P16" s="121"/>
      <c r="Q16" s="121"/>
      <c r="R16" s="121"/>
      <c r="S16" s="121"/>
      <c r="T16" s="707">
        <f>SUM(P16:S16)</f>
        <v>0</v>
      </c>
      <c r="U16" s="121"/>
      <c r="V16" s="121"/>
      <c r="W16" s="604"/>
      <c r="X16" s="604"/>
      <c r="Y16" s="1113">
        <f>SUM(U16:X16)</f>
        <v>0</v>
      </c>
      <c r="Z16" s="1332"/>
      <c r="AA16" s="1332"/>
      <c r="AB16" s="1113"/>
      <c r="AC16" s="201"/>
      <c r="AD16" s="202"/>
      <c r="AE16" s="1106"/>
      <c r="AF16" s="412"/>
      <c r="AG16" s="466"/>
      <c r="AH16" s="466"/>
      <c r="AI16" s="1159">
        <f>SUM(AF16:AH16)</f>
        <v>0</v>
      </c>
      <c r="AJ16" s="466"/>
      <c r="AK16" s="466"/>
      <c r="AL16" s="466"/>
      <c r="AM16" s="1159">
        <f>SUM(AJ16:AL16)</f>
        <v>0</v>
      </c>
      <c r="AN16" s="1436"/>
      <c r="AO16" s="1436"/>
      <c r="AP16" s="1159"/>
      <c r="AQ16" s="121"/>
      <c r="AR16" s="121"/>
      <c r="AS16" s="121"/>
      <c r="AT16" s="707">
        <f>SUM(AQ16:AS16)</f>
        <v>0</v>
      </c>
      <c r="AU16" s="121"/>
      <c r="AV16" s="121"/>
      <c r="AW16" s="121"/>
      <c r="AX16" s="1171">
        <f>SUM(AU16:AW16)</f>
        <v>0</v>
      </c>
      <c r="AY16" s="79">
        <f t="shared" si="4"/>
        <v>0</v>
      </c>
      <c r="AZ16" s="996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</row>
    <row r="17" spans="1:64" ht="21" customHeight="1" x14ac:dyDescent="0.3">
      <c r="A17" s="51" t="s">
        <v>650</v>
      </c>
      <c r="B17" s="96">
        <v>322</v>
      </c>
      <c r="C17" s="91" t="s">
        <v>149</v>
      </c>
      <c r="D17" s="408">
        <v>4</v>
      </c>
      <c r="E17" s="1166"/>
      <c r="F17" s="503"/>
      <c r="G17" s="1167">
        <f>SUM(D17:F17)</f>
        <v>4</v>
      </c>
      <c r="H17" s="503">
        <v>2</v>
      </c>
      <c r="I17" s="503"/>
      <c r="J17" s="503"/>
      <c r="K17" s="1167">
        <f>SUM(H17:J17)</f>
        <v>2</v>
      </c>
      <c r="L17" s="415"/>
      <c r="M17" s="415"/>
      <c r="N17" s="415"/>
      <c r="O17" s="926"/>
      <c r="P17" s="121"/>
      <c r="Q17" s="121"/>
      <c r="R17" s="121"/>
      <c r="S17" s="121"/>
      <c r="T17" s="707"/>
      <c r="U17" s="121"/>
      <c r="V17" s="121"/>
      <c r="W17" s="604"/>
      <c r="X17" s="604"/>
      <c r="Y17" s="1113"/>
      <c r="Z17" s="1332">
        <v>2</v>
      </c>
      <c r="AA17" s="1332"/>
      <c r="AB17" s="1113">
        <f>SUM(Z17:AA17)</f>
        <v>2</v>
      </c>
      <c r="AC17" s="201"/>
      <c r="AD17" s="202"/>
      <c r="AE17" s="1106"/>
      <c r="AF17" s="412"/>
      <c r="AG17" s="466"/>
      <c r="AH17" s="466"/>
      <c r="AI17" s="1159"/>
      <c r="AJ17" s="466"/>
      <c r="AK17" s="466"/>
      <c r="AL17" s="466"/>
      <c r="AM17" s="1159"/>
      <c r="AN17" s="1436"/>
      <c r="AO17" s="1436"/>
      <c r="AP17" s="1159"/>
      <c r="AQ17" s="121"/>
      <c r="AR17" s="121"/>
      <c r="AS17" s="121"/>
      <c r="AT17" s="707"/>
      <c r="AU17" s="121"/>
      <c r="AV17" s="121"/>
      <c r="AW17" s="121"/>
      <c r="AX17" s="1171"/>
      <c r="AY17" s="79">
        <f t="shared" si="4"/>
        <v>8</v>
      </c>
      <c r="AZ17" s="996">
        <v>7</v>
      </c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</row>
    <row r="18" spans="1:64" ht="21" customHeight="1" x14ac:dyDescent="0.3">
      <c r="A18" s="51" t="s">
        <v>666</v>
      </c>
      <c r="B18" s="147">
        <v>357</v>
      </c>
      <c r="C18" s="56" t="s">
        <v>400</v>
      </c>
      <c r="D18" s="408"/>
      <c r="E18" s="1166"/>
      <c r="F18" s="503"/>
      <c r="G18" s="1167">
        <f>SUM(D18:F18)</f>
        <v>0</v>
      </c>
      <c r="H18" s="503"/>
      <c r="I18" s="503"/>
      <c r="J18" s="503"/>
      <c r="K18" s="1167">
        <f>SUM(H18:J18)</f>
        <v>0</v>
      </c>
      <c r="L18" s="415">
        <v>2</v>
      </c>
      <c r="M18" s="415"/>
      <c r="N18" s="415">
        <v>2</v>
      </c>
      <c r="O18" s="926">
        <f>SUM(L18:N18)</f>
        <v>4</v>
      </c>
      <c r="P18" s="121"/>
      <c r="Q18" s="121"/>
      <c r="R18" s="121"/>
      <c r="S18" s="121"/>
      <c r="T18" s="707"/>
      <c r="U18" s="121"/>
      <c r="V18" s="121"/>
      <c r="W18" s="604"/>
      <c r="X18" s="604"/>
      <c r="Y18" s="1113"/>
      <c r="Z18" s="1332"/>
      <c r="AA18" s="1332"/>
      <c r="AB18" s="1113"/>
      <c r="AC18" s="201"/>
      <c r="AD18" s="202"/>
      <c r="AE18" s="1106"/>
      <c r="AF18" s="412">
        <v>4</v>
      </c>
      <c r="AG18" s="466"/>
      <c r="AH18" s="466"/>
      <c r="AI18" s="1159">
        <f>SUM(AF18:AH18)</f>
        <v>4</v>
      </c>
      <c r="AJ18" s="466">
        <v>5</v>
      </c>
      <c r="AK18" s="466"/>
      <c r="AL18" s="466"/>
      <c r="AM18" s="1159">
        <f>SUM(AJ18:AL18)</f>
        <v>5</v>
      </c>
      <c r="AN18" s="1436"/>
      <c r="AO18" s="1436"/>
      <c r="AP18" s="1159"/>
      <c r="AQ18" s="121"/>
      <c r="AR18" s="121"/>
      <c r="AS18" s="121"/>
      <c r="AT18" s="707"/>
      <c r="AU18" s="121"/>
      <c r="AV18" s="121"/>
      <c r="AW18" s="121"/>
      <c r="AX18" s="1171"/>
      <c r="AY18" s="79">
        <f t="shared" si="4"/>
        <v>13</v>
      </c>
      <c r="AZ18" s="996">
        <v>6</v>
      </c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64" ht="21" customHeight="1" x14ac:dyDescent="0.3">
      <c r="A19" s="51" t="s">
        <v>447</v>
      </c>
      <c r="B19" s="58">
        <v>369</v>
      </c>
      <c r="C19" s="51" t="s">
        <v>400</v>
      </c>
      <c r="D19" s="408">
        <v>3</v>
      </c>
      <c r="E19" s="1166"/>
      <c r="F19" s="503"/>
      <c r="G19" s="1167">
        <f>SUM(D19:F19)</f>
        <v>3</v>
      </c>
      <c r="H19" s="503">
        <v>5</v>
      </c>
      <c r="I19" s="503"/>
      <c r="J19" s="503"/>
      <c r="K19" s="1167">
        <f>SUM(H19:J19)</f>
        <v>5</v>
      </c>
      <c r="L19" s="415">
        <v>1</v>
      </c>
      <c r="M19" s="415"/>
      <c r="N19" s="415">
        <v>1</v>
      </c>
      <c r="O19" s="926">
        <f>SUM(L19:N19)</f>
        <v>2</v>
      </c>
      <c r="P19" s="121"/>
      <c r="Q19" s="121"/>
      <c r="R19" s="121"/>
      <c r="S19" s="121"/>
      <c r="T19" s="707">
        <f t="shared" ref="T19:T24" si="5">SUM(P19:S19)</f>
        <v>0</v>
      </c>
      <c r="U19" s="121"/>
      <c r="V19" s="121"/>
      <c r="W19" s="604"/>
      <c r="X19" s="604"/>
      <c r="Y19" s="1113">
        <f t="shared" ref="Y19:Y24" si="6">SUM(U19:X19)</f>
        <v>0</v>
      </c>
      <c r="Z19" s="1332"/>
      <c r="AA19" s="1332"/>
      <c r="AB19" s="1113"/>
      <c r="AC19" s="201"/>
      <c r="AD19" s="202"/>
      <c r="AE19" s="1106">
        <f>SUM(AC19:AD19)</f>
        <v>0</v>
      </c>
      <c r="AF19" s="412">
        <v>5</v>
      </c>
      <c r="AG19" s="466"/>
      <c r="AH19" s="466"/>
      <c r="AI19" s="1159">
        <f>SUM(AF19:AH19)</f>
        <v>5</v>
      </c>
      <c r="AJ19" s="466">
        <v>4</v>
      </c>
      <c r="AK19" s="466"/>
      <c r="AL19" s="466"/>
      <c r="AM19" s="1159">
        <f>SUM(AJ19:AL19)</f>
        <v>4</v>
      </c>
      <c r="AN19" s="1436"/>
      <c r="AO19" s="1436"/>
      <c r="AP19" s="1159"/>
      <c r="AQ19" s="121"/>
      <c r="AR19" s="121"/>
      <c r="AS19" s="121"/>
      <c r="AT19" s="707">
        <f>SUM(AQ19:AS19)</f>
        <v>0</v>
      </c>
      <c r="AU19" s="121"/>
      <c r="AV19" s="121"/>
      <c r="AW19" s="121"/>
      <c r="AX19" s="1171">
        <f>SUM(AU19:AW19)</f>
        <v>0</v>
      </c>
      <c r="AY19" s="79">
        <f t="shared" si="4"/>
        <v>19</v>
      </c>
      <c r="AZ19" s="996">
        <v>5</v>
      </c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</row>
    <row r="20" spans="1:64" ht="21" customHeight="1" x14ac:dyDescent="0.3">
      <c r="A20" s="51" t="s">
        <v>409</v>
      </c>
      <c r="B20" s="58">
        <v>359</v>
      </c>
      <c r="C20" s="51" t="s">
        <v>37</v>
      </c>
      <c r="D20" s="408"/>
      <c r="E20" s="1166"/>
      <c r="F20" s="503"/>
      <c r="G20" s="1167"/>
      <c r="H20" s="503"/>
      <c r="I20" s="503"/>
      <c r="J20" s="503"/>
      <c r="K20" s="1167"/>
      <c r="L20" s="415"/>
      <c r="M20" s="415"/>
      <c r="N20" s="415"/>
      <c r="O20" s="926"/>
      <c r="P20" s="121"/>
      <c r="Q20" s="121">
        <v>2</v>
      </c>
      <c r="R20" s="121"/>
      <c r="S20" s="121"/>
      <c r="T20" s="707">
        <f t="shared" si="5"/>
        <v>2</v>
      </c>
      <c r="U20" s="121"/>
      <c r="V20" s="121">
        <v>1</v>
      </c>
      <c r="W20" s="604"/>
      <c r="X20" s="604"/>
      <c r="Y20" s="1113">
        <f t="shared" si="6"/>
        <v>1</v>
      </c>
      <c r="Z20" s="1332"/>
      <c r="AA20" s="1332"/>
      <c r="AB20" s="1113"/>
      <c r="AC20" s="201"/>
      <c r="AD20" s="202"/>
      <c r="AE20" s="1106"/>
      <c r="AF20" s="412"/>
      <c r="AG20" s="466"/>
      <c r="AH20" s="466"/>
      <c r="AI20" s="1159"/>
      <c r="AJ20" s="466"/>
      <c r="AK20" s="466"/>
      <c r="AL20" s="466"/>
      <c r="AM20" s="1159"/>
      <c r="AN20" s="1436"/>
      <c r="AO20" s="1436"/>
      <c r="AP20" s="1159"/>
      <c r="AQ20" s="121"/>
      <c r="AR20" s="121"/>
      <c r="AS20" s="121"/>
      <c r="AT20" s="707">
        <f>SUM(AQ20:AS20)</f>
        <v>0</v>
      </c>
      <c r="AU20" s="121"/>
      <c r="AV20" s="121"/>
      <c r="AW20" s="121"/>
      <c r="AX20" s="1171">
        <f>SUM(AU20:AW20)</f>
        <v>0</v>
      </c>
      <c r="AY20" s="79">
        <f t="shared" si="4"/>
        <v>3</v>
      </c>
      <c r="AZ20" s="996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</row>
    <row r="21" spans="1:64" ht="21" customHeight="1" x14ac:dyDescent="0.3">
      <c r="A21" s="51" t="s">
        <v>492</v>
      </c>
      <c r="B21" s="147" t="s">
        <v>554</v>
      </c>
      <c r="C21" s="56" t="s">
        <v>37</v>
      </c>
      <c r="D21" s="408"/>
      <c r="E21" s="1166"/>
      <c r="F21" s="503"/>
      <c r="G21" s="1167"/>
      <c r="H21" s="503"/>
      <c r="I21" s="503"/>
      <c r="J21" s="503"/>
      <c r="K21" s="1167"/>
      <c r="L21" s="415"/>
      <c r="M21" s="415"/>
      <c r="N21" s="415"/>
      <c r="O21" s="926"/>
      <c r="P21" s="121"/>
      <c r="Q21" s="121"/>
      <c r="R21" s="121"/>
      <c r="S21" s="121"/>
      <c r="T21" s="707">
        <f t="shared" si="5"/>
        <v>0</v>
      </c>
      <c r="U21" s="121"/>
      <c r="V21" s="121"/>
      <c r="W21" s="604"/>
      <c r="X21" s="604"/>
      <c r="Y21" s="1113">
        <f t="shared" si="6"/>
        <v>0</v>
      </c>
      <c r="Z21" s="1332"/>
      <c r="AA21" s="1332"/>
      <c r="AB21" s="1113"/>
      <c r="AC21" s="201"/>
      <c r="AD21" s="202"/>
      <c r="AE21" s="1106"/>
      <c r="AF21" s="412"/>
      <c r="AG21" s="466"/>
      <c r="AH21" s="466"/>
      <c r="AI21" s="1159"/>
      <c r="AJ21" s="466"/>
      <c r="AK21" s="466"/>
      <c r="AL21" s="466"/>
      <c r="AM21" s="1159"/>
      <c r="AN21" s="1436"/>
      <c r="AO21" s="1436"/>
      <c r="AP21" s="1159"/>
      <c r="AQ21" s="121"/>
      <c r="AR21" s="121"/>
      <c r="AS21" s="121"/>
      <c r="AT21" s="707"/>
      <c r="AU21" s="121"/>
      <c r="AV21" s="121"/>
      <c r="AW21" s="121"/>
      <c r="AX21" s="1171"/>
      <c r="AY21" s="79">
        <f t="shared" si="4"/>
        <v>0</v>
      </c>
      <c r="AZ21" s="996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2" spans="1:64" ht="21" customHeight="1" x14ac:dyDescent="0.3">
      <c r="A22" s="44" t="s">
        <v>505</v>
      </c>
      <c r="B22" s="211">
        <v>366</v>
      </c>
      <c r="C22" s="134" t="s">
        <v>506</v>
      </c>
      <c r="D22" s="408">
        <v>7</v>
      </c>
      <c r="E22" s="1166"/>
      <c r="F22" s="503">
        <v>2</v>
      </c>
      <c r="G22" s="1167">
        <f>SUM(D22:F22)</f>
        <v>9</v>
      </c>
      <c r="H22" s="503">
        <v>7</v>
      </c>
      <c r="I22" s="503"/>
      <c r="J22" s="503">
        <v>2</v>
      </c>
      <c r="K22" s="1167">
        <f>SUM(H22:J22)</f>
        <v>9</v>
      </c>
      <c r="L22" s="415"/>
      <c r="M22" s="415"/>
      <c r="N22" s="415"/>
      <c r="O22" s="926">
        <f>SUM(L22:N22)</f>
        <v>0</v>
      </c>
      <c r="P22" s="121"/>
      <c r="Q22" s="121">
        <v>3</v>
      </c>
      <c r="R22" s="121"/>
      <c r="S22" s="121"/>
      <c r="T22" s="707">
        <f t="shared" si="5"/>
        <v>3</v>
      </c>
      <c r="U22" s="121"/>
      <c r="V22" s="121">
        <v>3</v>
      </c>
      <c r="W22" s="604"/>
      <c r="X22" s="604"/>
      <c r="Y22" s="1113">
        <f t="shared" si="6"/>
        <v>3</v>
      </c>
      <c r="Z22" s="1332"/>
      <c r="AA22" s="1332"/>
      <c r="AB22" s="1113"/>
      <c r="AC22" s="201"/>
      <c r="AD22" s="202"/>
      <c r="AE22" s="1106">
        <f>SUM(AC22:AD22)</f>
        <v>0</v>
      </c>
      <c r="AF22" s="412">
        <v>3</v>
      </c>
      <c r="AG22" s="466"/>
      <c r="AH22" s="466"/>
      <c r="AI22" s="1159">
        <f>SUM(AF22:AH22)</f>
        <v>3</v>
      </c>
      <c r="AJ22" s="466">
        <v>2</v>
      </c>
      <c r="AK22" s="466"/>
      <c r="AL22" s="466"/>
      <c r="AM22" s="1159">
        <f>SUM(AJ22:AL22)</f>
        <v>2</v>
      </c>
      <c r="AN22" s="1436">
        <v>1</v>
      </c>
      <c r="AO22" s="1436">
        <v>1</v>
      </c>
      <c r="AP22" s="1159">
        <f>SUM(AN22:AO22)</f>
        <v>2</v>
      </c>
      <c r="AQ22" s="121"/>
      <c r="AR22" s="121">
        <v>3</v>
      </c>
      <c r="AS22" s="121"/>
      <c r="AT22" s="707">
        <f>SUM(AQ22:AS22)</f>
        <v>3</v>
      </c>
      <c r="AU22" s="121"/>
      <c r="AV22" s="121">
        <v>3</v>
      </c>
      <c r="AW22" s="121"/>
      <c r="AX22" s="1171">
        <f>SUM(AU22:AW22)</f>
        <v>3</v>
      </c>
      <c r="AY22" s="79">
        <f t="shared" si="4"/>
        <v>37</v>
      </c>
      <c r="AZ22" s="996">
        <v>3</v>
      </c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</row>
    <row r="23" spans="1:64" ht="21" customHeight="1" x14ac:dyDescent="0.3">
      <c r="A23" s="44" t="s">
        <v>655</v>
      </c>
      <c r="B23" s="993">
        <v>385</v>
      </c>
      <c r="C23" s="43" t="s">
        <v>488</v>
      </c>
      <c r="D23" s="408"/>
      <c r="E23" s="1166"/>
      <c r="F23" s="503"/>
      <c r="G23" s="1167">
        <f>SUM(D23:F23)</f>
        <v>0</v>
      </c>
      <c r="H23" s="503"/>
      <c r="I23" s="503"/>
      <c r="J23" s="503"/>
      <c r="K23" s="1167">
        <f>SUM(H23:J23)</f>
        <v>0</v>
      </c>
      <c r="L23" s="415"/>
      <c r="M23" s="415"/>
      <c r="N23" s="415"/>
      <c r="O23" s="926">
        <f>SUM(L23:N23)</f>
        <v>0</v>
      </c>
      <c r="P23" s="121"/>
      <c r="Q23" s="121">
        <v>1</v>
      </c>
      <c r="R23" s="121"/>
      <c r="S23" s="121"/>
      <c r="T23" s="707">
        <f t="shared" si="5"/>
        <v>1</v>
      </c>
      <c r="U23" s="121"/>
      <c r="V23" s="121">
        <v>2</v>
      </c>
      <c r="W23" s="604"/>
      <c r="X23" s="604"/>
      <c r="Y23" s="1113">
        <f t="shared" si="6"/>
        <v>2</v>
      </c>
      <c r="Z23" s="1332"/>
      <c r="AA23" s="1332"/>
      <c r="AB23" s="1113"/>
      <c r="AC23" s="201"/>
      <c r="AD23" s="202"/>
      <c r="AE23" s="1106"/>
      <c r="AF23" s="412"/>
      <c r="AG23" s="466"/>
      <c r="AH23" s="466"/>
      <c r="AI23" s="1159">
        <f>SUM(AF23:AH23)</f>
        <v>0</v>
      </c>
      <c r="AJ23" s="466"/>
      <c r="AK23" s="466"/>
      <c r="AL23" s="466"/>
      <c r="AM23" s="1159">
        <f>SUM(AJ23:AL23)</f>
        <v>0</v>
      </c>
      <c r="AN23" s="1436"/>
      <c r="AO23" s="1436"/>
      <c r="AP23" s="1159"/>
      <c r="AQ23" s="121"/>
      <c r="AR23" s="121">
        <v>2</v>
      </c>
      <c r="AS23" s="121"/>
      <c r="AT23" s="707">
        <f>SUM(AQ23:AS23)</f>
        <v>2</v>
      </c>
      <c r="AU23" s="121"/>
      <c r="AV23" s="121">
        <v>2</v>
      </c>
      <c r="AW23" s="121"/>
      <c r="AX23" s="1171">
        <f>SUM(AU23:AW23)</f>
        <v>2</v>
      </c>
      <c r="AY23" s="79">
        <f t="shared" si="4"/>
        <v>7</v>
      </c>
      <c r="AZ23" s="996">
        <v>8</v>
      </c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4" spans="1:64" ht="21" customHeight="1" x14ac:dyDescent="0.3">
      <c r="A24" s="51" t="s">
        <v>575</v>
      </c>
      <c r="B24" s="147">
        <v>372</v>
      </c>
      <c r="C24" s="56" t="s">
        <v>332</v>
      </c>
      <c r="D24" s="408"/>
      <c r="E24" s="1166"/>
      <c r="F24" s="503"/>
      <c r="G24" s="1167"/>
      <c r="H24" s="503"/>
      <c r="I24" s="503"/>
      <c r="J24" s="503"/>
      <c r="K24" s="1167"/>
      <c r="L24" s="415"/>
      <c r="M24" s="415"/>
      <c r="N24" s="415"/>
      <c r="O24" s="926">
        <f>SUM(L24:N24)</f>
        <v>0</v>
      </c>
      <c r="P24" s="121"/>
      <c r="Q24" s="121"/>
      <c r="R24" s="121"/>
      <c r="S24" s="121"/>
      <c r="T24" s="707">
        <f t="shared" si="5"/>
        <v>0</v>
      </c>
      <c r="U24" s="121"/>
      <c r="V24" s="121"/>
      <c r="W24" s="604"/>
      <c r="X24" s="604"/>
      <c r="Y24" s="1113">
        <f t="shared" si="6"/>
        <v>0</v>
      </c>
      <c r="Z24" s="1332"/>
      <c r="AA24" s="1332"/>
      <c r="AB24" s="1113"/>
      <c r="AC24" s="201"/>
      <c r="AD24" s="202"/>
      <c r="AE24" s="1106"/>
      <c r="AF24" s="412"/>
      <c r="AG24" s="466"/>
      <c r="AH24" s="466"/>
      <c r="AI24" s="1159"/>
      <c r="AJ24" s="466"/>
      <c r="AK24" s="466"/>
      <c r="AL24" s="466"/>
      <c r="AM24" s="1159"/>
      <c r="AN24" s="1436"/>
      <c r="AO24" s="1436"/>
      <c r="AP24" s="1159"/>
      <c r="AQ24" s="121"/>
      <c r="AR24" s="121"/>
      <c r="AS24" s="121"/>
      <c r="AT24" s="707"/>
      <c r="AU24" s="121"/>
      <c r="AV24" s="121"/>
      <c r="AW24" s="121"/>
      <c r="AX24" s="1171"/>
      <c r="AY24" s="79">
        <f t="shared" si="4"/>
        <v>0</v>
      </c>
      <c r="AZ24" s="996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5" spans="1:64" ht="21" customHeight="1" x14ac:dyDescent="0.3">
      <c r="A25" s="51" t="s">
        <v>606</v>
      </c>
      <c r="B25" s="147">
        <v>351</v>
      </c>
      <c r="C25" s="56" t="s">
        <v>332</v>
      </c>
      <c r="D25" s="408"/>
      <c r="E25" s="1166"/>
      <c r="F25" s="503"/>
      <c r="G25" s="1167"/>
      <c r="H25" s="503"/>
      <c r="I25" s="503"/>
      <c r="J25" s="503"/>
      <c r="K25" s="1167"/>
      <c r="L25" s="415"/>
      <c r="M25" s="415"/>
      <c r="N25" s="415"/>
      <c r="O25" s="926"/>
      <c r="P25" s="121"/>
      <c r="Q25" s="121"/>
      <c r="R25" s="121"/>
      <c r="S25" s="121"/>
      <c r="T25" s="707"/>
      <c r="U25" s="121"/>
      <c r="V25" s="121"/>
      <c r="W25" s="604"/>
      <c r="X25" s="604"/>
      <c r="Y25" s="1113"/>
      <c r="Z25" s="1332"/>
      <c r="AA25" s="1332"/>
      <c r="AB25" s="1113"/>
      <c r="AC25" s="201"/>
      <c r="AD25" s="202"/>
      <c r="AE25" s="1106"/>
      <c r="AF25" s="412"/>
      <c r="AG25" s="466"/>
      <c r="AH25" s="466"/>
      <c r="AI25" s="1159"/>
      <c r="AJ25" s="466"/>
      <c r="AK25" s="466"/>
      <c r="AL25" s="466"/>
      <c r="AM25" s="1159"/>
      <c r="AN25" s="1436"/>
      <c r="AO25" s="1436"/>
      <c r="AP25" s="1159"/>
      <c r="AQ25" s="121"/>
      <c r="AR25" s="121"/>
      <c r="AS25" s="121"/>
      <c r="AT25" s="707">
        <f>SUM(AQ25:AS25)</f>
        <v>0</v>
      </c>
      <c r="AU25" s="121"/>
      <c r="AV25" s="121"/>
      <c r="AW25" s="121"/>
      <c r="AX25" s="1171">
        <f>SUM(AU25:AW25)</f>
        <v>0</v>
      </c>
      <c r="AY25" s="79">
        <f t="shared" si="4"/>
        <v>0</v>
      </c>
      <c r="AZ25" s="996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64" ht="21" customHeight="1" x14ac:dyDescent="0.35">
      <c r="A26" s="951" t="s">
        <v>105</v>
      </c>
      <c r="B26" s="147"/>
      <c r="C26" s="56"/>
      <c r="D26" s="408"/>
      <c r="E26" s="1166"/>
      <c r="F26" s="503"/>
      <c r="G26" s="1167"/>
      <c r="H26" s="503"/>
      <c r="I26" s="503"/>
      <c r="J26" s="503"/>
      <c r="K26" s="1167"/>
      <c r="L26" s="415"/>
      <c r="M26" s="415"/>
      <c r="N26" s="415"/>
      <c r="O26" s="926"/>
      <c r="P26" s="121"/>
      <c r="Q26" s="121"/>
      <c r="R26" s="121"/>
      <c r="S26" s="121"/>
      <c r="T26" s="707"/>
      <c r="U26" s="121"/>
      <c r="V26" s="121"/>
      <c r="W26" s="604"/>
      <c r="X26" s="604"/>
      <c r="Y26" s="1113"/>
      <c r="Z26" s="1332"/>
      <c r="AA26" s="1332"/>
      <c r="AB26" s="1113"/>
      <c r="AC26" s="201"/>
      <c r="AD26" s="202"/>
      <c r="AE26" s="1106"/>
      <c r="AF26" s="412"/>
      <c r="AG26" s="466"/>
      <c r="AH26" s="466"/>
      <c r="AI26" s="1159"/>
      <c r="AJ26" s="466"/>
      <c r="AK26" s="466"/>
      <c r="AL26" s="466"/>
      <c r="AM26" s="1159"/>
      <c r="AN26" s="1436"/>
      <c r="AO26" s="1436"/>
      <c r="AP26" s="1159"/>
      <c r="AQ26" s="121"/>
      <c r="AR26" s="121"/>
      <c r="AS26" s="121"/>
      <c r="AT26" s="707"/>
      <c r="AU26" s="121"/>
      <c r="AV26" s="121"/>
      <c r="AW26" s="121"/>
      <c r="AX26" s="1171"/>
      <c r="AY26" s="79">
        <f t="shared" si="4"/>
        <v>0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64" ht="21" customHeight="1" x14ac:dyDescent="0.3">
      <c r="A27" s="51" t="s">
        <v>162</v>
      </c>
      <c r="B27" s="96">
        <v>307</v>
      </c>
      <c r="C27" s="91" t="s">
        <v>111</v>
      </c>
      <c r="D27" s="408"/>
      <c r="E27" s="1166"/>
      <c r="F27" s="503"/>
      <c r="G27" s="1167"/>
      <c r="H27" s="503"/>
      <c r="I27" s="503"/>
      <c r="J27" s="503"/>
      <c r="K27" s="1167"/>
      <c r="L27" s="415"/>
      <c r="M27" s="415"/>
      <c r="N27" s="415"/>
      <c r="O27" s="926"/>
      <c r="P27" s="121"/>
      <c r="Q27" s="121"/>
      <c r="R27" s="121"/>
      <c r="S27" s="121"/>
      <c r="T27" s="707"/>
      <c r="U27" s="121"/>
      <c r="V27" s="121"/>
      <c r="W27" s="604"/>
      <c r="X27" s="604"/>
      <c r="Y27" s="1113"/>
      <c r="Z27" s="1332"/>
      <c r="AA27" s="1332"/>
      <c r="AB27" s="1113"/>
      <c r="AC27" s="201"/>
      <c r="AD27" s="202"/>
      <c r="AE27" s="1106"/>
      <c r="AF27" s="412"/>
      <c r="AG27" s="466"/>
      <c r="AH27" s="466"/>
      <c r="AI27" s="1159"/>
      <c r="AJ27" s="466"/>
      <c r="AK27" s="466"/>
      <c r="AL27" s="466"/>
      <c r="AM27" s="1159"/>
      <c r="AN27" s="1436"/>
      <c r="AO27" s="1436"/>
      <c r="AP27" s="1159"/>
      <c r="AQ27" s="121"/>
      <c r="AR27" s="121"/>
      <c r="AS27" s="121"/>
      <c r="AT27" s="707"/>
      <c r="AU27" s="121"/>
      <c r="AV27" s="121"/>
      <c r="AW27" s="121"/>
      <c r="AX27" s="1171"/>
      <c r="AY27" s="79">
        <f t="shared" si="4"/>
        <v>0</v>
      </c>
      <c r="AZ27" s="50" t="s">
        <v>424</v>
      </c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64" ht="21" customHeight="1" x14ac:dyDescent="0.3">
      <c r="A28" s="51" t="s">
        <v>265</v>
      </c>
      <c r="B28" s="147">
        <v>336</v>
      </c>
      <c r="C28" s="56" t="s">
        <v>37</v>
      </c>
      <c r="D28" s="408"/>
      <c r="E28" s="1166"/>
      <c r="F28" s="503"/>
      <c r="G28" s="1167">
        <f>SUM(D28:F28)</f>
        <v>0</v>
      </c>
      <c r="H28" s="503"/>
      <c r="I28" s="503"/>
      <c r="J28" s="503"/>
      <c r="K28" s="1167">
        <f>SUM(H28:J28)</f>
        <v>0</v>
      </c>
      <c r="L28" s="415"/>
      <c r="M28" s="415"/>
      <c r="N28" s="415"/>
      <c r="O28" s="926">
        <f>SUM(L28:N28)</f>
        <v>0</v>
      </c>
      <c r="P28" s="121"/>
      <c r="Q28" s="121"/>
      <c r="R28" s="121"/>
      <c r="S28" s="121"/>
      <c r="T28" s="707">
        <f>SUM(P28:S28)</f>
        <v>0</v>
      </c>
      <c r="U28" s="121"/>
      <c r="V28" s="121"/>
      <c r="W28" s="604"/>
      <c r="X28" s="604"/>
      <c r="Y28" s="1113">
        <f>SUM(U28:X28)</f>
        <v>0</v>
      </c>
      <c r="Z28" s="1332"/>
      <c r="AA28" s="1332"/>
      <c r="AB28" s="1113"/>
      <c r="AC28" s="201"/>
      <c r="AD28" s="202"/>
      <c r="AE28" s="1106"/>
      <c r="AF28" s="412"/>
      <c r="AG28" s="466"/>
      <c r="AH28" s="466"/>
      <c r="AI28" s="1159">
        <f>SUM(AF28:AH28)</f>
        <v>0</v>
      </c>
      <c r="AJ28" s="466"/>
      <c r="AK28" s="466"/>
      <c r="AL28" s="466"/>
      <c r="AM28" s="1159"/>
      <c r="AN28" s="1436"/>
      <c r="AO28" s="1436"/>
      <c r="AP28" s="1159"/>
      <c r="AQ28" s="121"/>
      <c r="AR28" s="121"/>
      <c r="AS28" s="121"/>
      <c r="AT28" s="707">
        <f>SUM(AQ28:AS28)</f>
        <v>0</v>
      </c>
      <c r="AU28" s="121"/>
      <c r="AV28" s="121"/>
      <c r="AW28" s="121"/>
      <c r="AX28" s="1171">
        <f>SUM(AU28:AW28)</f>
        <v>0</v>
      </c>
      <c r="AY28" s="79">
        <f t="shared" si="4"/>
        <v>0</v>
      </c>
      <c r="AZ28" s="996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64" ht="21" customHeight="1" x14ac:dyDescent="0.3">
      <c r="A29" s="51"/>
      <c r="B29" s="57"/>
      <c r="C29" s="56"/>
      <c r="D29" s="408"/>
      <c r="E29" s="1166"/>
      <c r="F29" s="503"/>
      <c r="G29" s="1167">
        <f>SUM(D29:F29)</f>
        <v>0</v>
      </c>
      <c r="H29" s="503"/>
      <c r="I29" s="503"/>
      <c r="J29" s="503"/>
      <c r="K29" s="1167">
        <f>SUM(H29:J29)</f>
        <v>0</v>
      </c>
      <c r="L29" s="415"/>
      <c r="M29" s="415"/>
      <c r="N29" s="415"/>
      <c r="O29" s="926"/>
      <c r="P29" s="121"/>
      <c r="Q29" s="121"/>
      <c r="R29" s="121"/>
      <c r="S29" s="121"/>
      <c r="T29" s="707">
        <f>SUM(P29:S29)</f>
        <v>0</v>
      </c>
      <c r="U29" s="121"/>
      <c r="V29" s="121"/>
      <c r="W29" s="604"/>
      <c r="X29" s="604"/>
      <c r="Y29" s="1113">
        <f>SUM(U29:X29)</f>
        <v>0</v>
      </c>
      <c r="Z29" s="1332"/>
      <c r="AA29" s="1332"/>
      <c r="AB29" s="1113"/>
      <c r="AC29" s="201"/>
      <c r="AD29" s="202"/>
      <c r="AE29" s="1106"/>
      <c r="AF29" s="412"/>
      <c r="AG29" s="466"/>
      <c r="AH29" s="466"/>
      <c r="AI29" s="1159">
        <f>SUM(AF29:AH29)</f>
        <v>0</v>
      </c>
      <c r="AJ29" s="466"/>
      <c r="AK29" s="466"/>
      <c r="AL29" s="466"/>
      <c r="AM29" s="1159"/>
      <c r="AN29" s="1436"/>
      <c r="AO29" s="1436"/>
      <c r="AP29" s="1159"/>
      <c r="AQ29" s="121"/>
      <c r="AR29" s="121"/>
      <c r="AS29" s="121"/>
      <c r="AT29" s="707">
        <f>SUM(AQ29:AS29)</f>
        <v>0</v>
      </c>
      <c r="AU29" s="121"/>
      <c r="AV29" s="121"/>
      <c r="AW29" s="121"/>
      <c r="AX29" s="1171">
        <f>SUM(AU29:AW29)</f>
        <v>0</v>
      </c>
      <c r="AY29" s="79">
        <f t="shared" si="4"/>
        <v>0</v>
      </c>
      <c r="AZ29" s="996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</row>
    <row r="30" spans="1:64" ht="21" customHeight="1" x14ac:dyDescent="0.3">
      <c r="A30" s="51" t="s">
        <v>412</v>
      </c>
      <c r="B30" s="58">
        <v>361</v>
      </c>
      <c r="C30" s="51" t="s">
        <v>413</v>
      </c>
      <c r="D30" s="407"/>
      <c r="E30" s="407"/>
      <c r="F30" s="407"/>
      <c r="G30" s="629">
        <f>SUM(D30:F30)</f>
        <v>0</v>
      </c>
      <c r="H30" s="407"/>
      <c r="I30" s="407"/>
      <c r="J30" s="407"/>
      <c r="K30" s="629"/>
      <c r="L30" s="415"/>
      <c r="M30" s="415"/>
      <c r="N30" s="415"/>
      <c r="O30" s="926">
        <f>SUM(L30:N30)</f>
        <v>0</v>
      </c>
      <c r="P30" s="121"/>
      <c r="Q30" s="121"/>
      <c r="R30" s="121"/>
      <c r="S30" s="121"/>
      <c r="T30" s="707">
        <f>SUM(P30:S30)</f>
        <v>0</v>
      </c>
      <c r="U30" s="121"/>
      <c r="V30" s="121"/>
      <c r="W30" s="121"/>
      <c r="X30" s="121"/>
      <c r="Y30" s="707">
        <f>SUM(U30:X30)</f>
        <v>0</v>
      </c>
      <c r="Z30" s="1333"/>
      <c r="AA30" s="1333"/>
      <c r="AB30" s="707"/>
      <c r="AC30" s="203"/>
      <c r="AD30" s="203"/>
      <c r="AE30" s="629"/>
      <c r="AF30" s="412"/>
      <c r="AG30" s="412"/>
      <c r="AH30" s="412"/>
      <c r="AI30" s="750"/>
      <c r="AJ30" s="412"/>
      <c r="AK30" s="412"/>
      <c r="AL30" s="412"/>
      <c r="AM30" s="750"/>
      <c r="AN30" s="1437"/>
      <c r="AO30" s="1437"/>
      <c r="AP30" s="750"/>
      <c r="AQ30" s="121"/>
      <c r="AR30" s="121"/>
      <c r="AS30" s="121"/>
      <c r="AT30" s="707">
        <f>SUM(AQ30:AS30)</f>
        <v>0</v>
      </c>
      <c r="AU30" s="121"/>
      <c r="AV30" s="121"/>
      <c r="AW30" s="121"/>
      <c r="AX30" s="1171">
        <f>SUM(AU30:AW30)</f>
        <v>0</v>
      </c>
      <c r="AY30" s="79">
        <f t="shared" si="4"/>
        <v>0</v>
      </c>
      <c r="AZ30" s="996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</row>
    <row r="31" spans="1:64" x14ac:dyDescent="0.3">
      <c r="L31" s="979"/>
      <c r="M31" s="980"/>
      <c r="AQ31" s="50"/>
      <c r="AR31" s="50"/>
      <c r="AS31" s="50"/>
      <c r="AT31" s="50"/>
      <c r="AU31" s="50"/>
      <c r="AV31" s="50"/>
      <c r="AW31" s="50"/>
      <c r="AX31" s="50"/>
      <c r="AY31" s="49"/>
    </row>
    <row r="32" spans="1:64" ht="16.5" x14ac:dyDescent="0.3">
      <c r="A32" s="47" t="s">
        <v>314</v>
      </c>
      <c r="AQ32" s="50"/>
      <c r="AR32" s="50"/>
      <c r="AS32" s="50"/>
      <c r="AT32" s="50"/>
      <c r="AU32" s="50"/>
      <c r="AV32" s="50"/>
      <c r="AW32" s="50"/>
      <c r="AX32" s="50"/>
      <c r="AY32"/>
    </row>
    <row r="33" spans="1:50" x14ac:dyDescent="0.3">
      <c r="AQ33" s="50"/>
      <c r="AR33" s="50"/>
      <c r="AS33" s="50"/>
      <c r="AT33" s="50"/>
      <c r="AU33" s="50"/>
      <c r="AV33" s="50"/>
      <c r="AW33" s="50"/>
      <c r="AX33" s="50"/>
    </row>
    <row r="34" spans="1:50" ht="18" x14ac:dyDescent="0.35">
      <c r="A34" s="84" t="s">
        <v>667</v>
      </c>
      <c r="AQ34" s="50"/>
      <c r="AR34" s="50"/>
      <c r="AS34" s="50"/>
      <c r="AT34" s="50"/>
      <c r="AU34" s="50"/>
      <c r="AV34" s="50"/>
      <c r="AW34" s="50"/>
      <c r="AX34" s="50"/>
    </row>
    <row r="35" spans="1:50" x14ac:dyDescent="0.3">
      <c r="AQ35" s="50"/>
      <c r="AR35" s="50"/>
      <c r="AS35" s="50"/>
      <c r="AT35" s="50"/>
      <c r="AU35" s="50"/>
      <c r="AV35" s="50"/>
      <c r="AW35" s="50"/>
      <c r="AX35" s="50"/>
    </row>
    <row r="36" spans="1:50" x14ac:dyDescent="0.3">
      <c r="AQ36" s="50"/>
      <c r="AR36" s="50"/>
      <c r="AS36" s="50"/>
      <c r="AT36" s="50"/>
      <c r="AU36" s="50"/>
      <c r="AV36" s="50"/>
      <c r="AW36" s="50"/>
      <c r="AX36" s="50"/>
    </row>
    <row r="37" spans="1:50" x14ac:dyDescent="0.3">
      <c r="AQ37" s="50"/>
      <c r="AR37" s="50"/>
      <c r="AS37" s="50"/>
      <c r="AT37" s="50"/>
      <c r="AU37" s="50"/>
      <c r="AV37" s="50"/>
      <c r="AW37" s="50"/>
      <c r="AX37" s="50"/>
    </row>
    <row r="38" spans="1:50" x14ac:dyDescent="0.3">
      <c r="AQ38" s="50"/>
      <c r="AR38" s="50"/>
      <c r="AS38" s="50"/>
      <c r="AT38" s="50"/>
      <c r="AU38" s="50"/>
      <c r="AV38" s="50"/>
      <c r="AW38" s="50"/>
      <c r="AX38" s="50"/>
    </row>
    <row r="39" spans="1:50" x14ac:dyDescent="0.3">
      <c r="AQ39" s="50"/>
      <c r="AR39" s="50"/>
      <c r="AS39" s="50"/>
      <c r="AT39" s="50"/>
      <c r="AU39" s="50"/>
      <c r="AV39" s="50"/>
      <c r="AW39" s="50"/>
      <c r="AX39" s="50"/>
    </row>
    <row r="40" spans="1:50" x14ac:dyDescent="0.3">
      <c r="AQ40" s="50"/>
      <c r="AR40" s="50"/>
      <c r="AS40" s="50"/>
      <c r="AT40" s="50"/>
      <c r="AU40" s="50"/>
      <c r="AV40" s="50"/>
      <c r="AW40" s="50"/>
      <c r="AX40" s="50"/>
    </row>
    <row r="41" spans="1:50" x14ac:dyDescent="0.3">
      <c r="AQ41" s="50"/>
      <c r="AR41" s="50"/>
      <c r="AS41" s="50"/>
      <c r="AT41" s="50"/>
      <c r="AU41" s="50"/>
      <c r="AV41" s="50"/>
      <c r="AW41" s="50"/>
      <c r="AX41" s="50"/>
    </row>
    <row r="42" spans="1:50" x14ac:dyDescent="0.3">
      <c r="AQ42" s="50"/>
      <c r="AR42" s="50"/>
      <c r="AS42" s="50"/>
      <c r="AT42" s="50"/>
      <c r="AU42" s="50"/>
      <c r="AV42" s="50"/>
      <c r="AW42" s="50"/>
      <c r="AX42" s="50"/>
    </row>
    <row r="43" spans="1:50" x14ac:dyDescent="0.3">
      <c r="AQ43" s="50"/>
      <c r="AR43" s="50"/>
      <c r="AS43" s="50"/>
      <c r="AT43" s="50"/>
      <c r="AU43" s="50"/>
      <c r="AV43" s="50"/>
      <c r="AW43" s="50"/>
      <c r="AX43" s="50"/>
    </row>
    <row r="44" spans="1:50" x14ac:dyDescent="0.3">
      <c r="AQ44" s="50"/>
      <c r="AR44" s="50"/>
      <c r="AS44" s="50"/>
      <c r="AT44" s="50"/>
      <c r="AU44" s="50"/>
      <c r="AV44" s="50"/>
      <c r="AW44" s="50"/>
      <c r="AX44" s="50"/>
    </row>
    <row r="45" spans="1:50" x14ac:dyDescent="0.3">
      <c r="AQ45" s="50"/>
      <c r="AR45" s="50"/>
      <c r="AS45" s="50"/>
      <c r="AT45" s="50"/>
      <c r="AU45" s="50"/>
      <c r="AV45" s="50"/>
      <c r="AW45" s="50"/>
      <c r="AX45" s="50"/>
    </row>
    <row r="46" spans="1:50" x14ac:dyDescent="0.3">
      <c r="AQ46" s="50"/>
      <c r="AR46" s="50"/>
      <c r="AS46" s="50"/>
      <c r="AT46" s="50"/>
      <c r="AU46" s="50"/>
      <c r="AV46" s="50"/>
      <c r="AW46" s="50"/>
      <c r="AX46" s="50"/>
    </row>
    <row r="47" spans="1:50" x14ac:dyDescent="0.3">
      <c r="AQ47" s="50"/>
      <c r="AR47" s="50"/>
      <c r="AS47" s="50"/>
      <c r="AT47" s="50"/>
      <c r="AU47" s="50"/>
      <c r="AV47" s="50"/>
      <c r="AW47" s="50"/>
      <c r="AX47" s="50"/>
    </row>
    <row r="48" spans="1:50" x14ac:dyDescent="0.3">
      <c r="AQ48" s="50"/>
      <c r="AR48" s="50"/>
      <c r="AS48" s="50"/>
      <c r="AT48" s="50"/>
      <c r="AU48" s="50"/>
      <c r="AV48" s="50"/>
      <c r="AW48" s="50"/>
      <c r="AX48" s="50"/>
    </row>
    <row r="49" s="50" customFormat="1" x14ac:dyDescent="0.3"/>
    <row r="50" s="50" customFormat="1" x14ac:dyDescent="0.3"/>
    <row r="51" s="50" customFormat="1" x14ac:dyDescent="0.3"/>
    <row r="52" s="50" customFormat="1" x14ac:dyDescent="0.3"/>
    <row r="53" s="50" customFormat="1" x14ac:dyDescent="0.3"/>
    <row r="54" s="50" customFormat="1" x14ac:dyDescent="0.3"/>
    <row r="55" s="50" customFormat="1" x14ac:dyDescent="0.3"/>
    <row r="56" s="50" customFormat="1" x14ac:dyDescent="0.3"/>
    <row r="57" s="50" customFormat="1" x14ac:dyDescent="0.3"/>
    <row r="58" s="50" customFormat="1" x14ac:dyDescent="0.3"/>
    <row r="59" s="50" customFormat="1" x14ac:dyDescent="0.3"/>
    <row r="60" s="50" customFormat="1" x14ac:dyDescent="0.3"/>
    <row r="61" s="50" customFormat="1" x14ac:dyDescent="0.3"/>
    <row r="62" s="50" customFormat="1" x14ac:dyDescent="0.3"/>
    <row r="63" s="50" customFormat="1" x14ac:dyDescent="0.3"/>
    <row r="64" s="50" customFormat="1" x14ac:dyDescent="0.3"/>
    <row r="65" s="50" customFormat="1" x14ac:dyDescent="0.3"/>
    <row r="66" s="50" customFormat="1" x14ac:dyDescent="0.3"/>
    <row r="67" s="50" customFormat="1" x14ac:dyDescent="0.3"/>
    <row r="68" s="50" customFormat="1" x14ac:dyDescent="0.3"/>
    <row r="69" s="50" customFormat="1" x14ac:dyDescent="0.3"/>
    <row r="70" s="50" customFormat="1" x14ac:dyDescent="0.3"/>
    <row r="71" s="50" customFormat="1" x14ac:dyDescent="0.3"/>
    <row r="72" s="50" customFormat="1" x14ac:dyDescent="0.3"/>
    <row r="73" s="50" customFormat="1" x14ac:dyDescent="0.3"/>
    <row r="74" s="50" customFormat="1" x14ac:dyDescent="0.3"/>
    <row r="75" s="50" customFormat="1" x14ac:dyDescent="0.3"/>
    <row r="76" s="50" customFormat="1" x14ac:dyDescent="0.3"/>
    <row r="77" s="50" customFormat="1" x14ac:dyDescent="0.3"/>
    <row r="78" s="50" customFormat="1" x14ac:dyDescent="0.3"/>
    <row r="79" s="50" customFormat="1" x14ac:dyDescent="0.3"/>
    <row r="80" s="50" customFormat="1" x14ac:dyDescent="0.3"/>
    <row r="81" s="50" customFormat="1" x14ac:dyDescent="0.3"/>
    <row r="82" s="50" customFormat="1" x14ac:dyDescent="0.3"/>
    <row r="83" s="50" customFormat="1" x14ac:dyDescent="0.3"/>
    <row r="84" s="50" customFormat="1" x14ac:dyDescent="0.3"/>
    <row r="85" s="50" customFormat="1" x14ac:dyDescent="0.3"/>
    <row r="86" s="50" customFormat="1" x14ac:dyDescent="0.3"/>
    <row r="87" s="50" customFormat="1" x14ac:dyDescent="0.3"/>
    <row r="88" s="50" customFormat="1" x14ac:dyDescent="0.3"/>
    <row r="89" s="50" customFormat="1" x14ac:dyDescent="0.3"/>
    <row r="90" s="50" customFormat="1" x14ac:dyDescent="0.3"/>
    <row r="91" s="50" customFormat="1" x14ac:dyDescent="0.3"/>
    <row r="92" s="50" customFormat="1" x14ac:dyDescent="0.3"/>
    <row r="93" s="50" customFormat="1" x14ac:dyDescent="0.3"/>
    <row r="94" s="50" customFormat="1" x14ac:dyDescent="0.3"/>
    <row r="95" s="50" customFormat="1" x14ac:dyDescent="0.3"/>
    <row r="96" s="50" customFormat="1" x14ac:dyDescent="0.3"/>
    <row r="97" s="50" customFormat="1" x14ac:dyDescent="0.3"/>
    <row r="98" s="50" customFormat="1" x14ac:dyDescent="0.3"/>
    <row r="99" s="50" customFormat="1" x14ac:dyDescent="0.3"/>
    <row r="100" s="50" customFormat="1" x14ac:dyDescent="0.3"/>
    <row r="101" s="50" customFormat="1" x14ac:dyDescent="0.3"/>
    <row r="102" s="50" customFormat="1" x14ac:dyDescent="0.3"/>
    <row r="103" s="50" customFormat="1" x14ac:dyDescent="0.3"/>
    <row r="104" s="50" customFormat="1" x14ac:dyDescent="0.3"/>
    <row r="105" s="50" customFormat="1" x14ac:dyDescent="0.3"/>
  </sheetData>
  <sortState xmlns:xlrd2="http://schemas.microsoft.com/office/spreadsheetml/2017/richdata2" ref="BD10:BD17">
    <sortCondition descending="1" ref="BD10:BD17"/>
  </sortState>
  <mergeCells count="14">
    <mergeCell ref="AN3:AP3"/>
    <mergeCell ref="AU3:AX3"/>
    <mergeCell ref="V1:AH1"/>
    <mergeCell ref="A2:C2"/>
    <mergeCell ref="L3:N3"/>
    <mergeCell ref="AF3:AH3"/>
    <mergeCell ref="D3:F3"/>
    <mergeCell ref="AC3:AD3"/>
    <mergeCell ref="U3:X3"/>
    <mergeCell ref="H3:J3"/>
    <mergeCell ref="P3:S3"/>
    <mergeCell ref="AQ3:AT3"/>
    <mergeCell ref="AJ3:AM3"/>
    <mergeCell ref="Z3:AA3"/>
  </mergeCells>
  <phoneticPr fontId="5" type="noConversion"/>
  <pageMargins left="0.5" right="0.5" top="0.5" bottom="0.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24"/>
  <sheetViews>
    <sheetView workbookViewId="0">
      <selection sqref="A1:D1"/>
    </sheetView>
  </sheetViews>
  <sheetFormatPr defaultRowHeight="12.75" x14ac:dyDescent="0.2"/>
  <cols>
    <col min="1" max="1" width="27.7109375" customWidth="1"/>
    <col min="2" max="2" width="11.7109375" customWidth="1"/>
    <col min="3" max="3" width="23.7109375" customWidth="1"/>
    <col min="4" max="4" width="15.28515625" customWidth="1"/>
    <col min="5" max="49" width="5.7109375" customWidth="1"/>
  </cols>
  <sheetData>
    <row r="1" spans="1:49" ht="18" x14ac:dyDescent="0.25">
      <c r="A1" s="1588"/>
      <c r="B1" s="1588"/>
      <c r="C1" s="1588"/>
      <c r="D1" s="1588"/>
      <c r="E1" s="2" t="s">
        <v>0</v>
      </c>
      <c r="G1" s="2"/>
    </row>
    <row r="2" spans="1:49" ht="18.75" x14ac:dyDescent="0.3">
      <c r="A2" s="1"/>
      <c r="B2" s="1"/>
      <c r="C2" s="1"/>
      <c r="D2" s="1"/>
      <c r="E2" s="41" t="s">
        <v>84</v>
      </c>
      <c r="F2" s="42" t="s">
        <v>1</v>
      </c>
      <c r="G2" s="1573" t="s">
        <v>2</v>
      </c>
      <c r="H2" s="1574"/>
      <c r="I2" s="1575"/>
      <c r="J2" s="1576" t="s">
        <v>3</v>
      </c>
      <c r="K2" s="1577"/>
      <c r="L2" s="1578"/>
      <c r="M2" s="1579" t="s">
        <v>4</v>
      </c>
      <c r="N2" s="1580"/>
      <c r="O2" s="1581"/>
      <c r="P2" s="1582" t="s">
        <v>5</v>
      </c>
      <c r="Q2" s="1583"/>
      <c r="R2" s="1584"/>
      <c r="S2" s="1570" t="s">
        <v>6</v>
      </c>
      <c r="T2" s="1571"/>
      <c r="U2" s="1572"/>
      <c r="V2" s="1585" t="s">
        <v>7</v>
      </c>
      <c r="W2" s="1586"/>
      <c r="X2" s="1587"/>
      <c r="Y2" s="1561" t="s">
        <v>8</v>
      </c>
      <c r="Z2" s="1562"/>
      <c r="AA2" s="1563"/>
      <c r="AB2" s="1564" t="s">
        <v>9</v>
      </c>
      <c r="AC2" s="1565"/>
      <c r="AD2" s="1566"/>
      <c r="AE2" s="1567" t="s">
        <v>10</v>
      </c>
      <c r="AF2" s="1568"/>
      <c r="AG2" s="1569"/>
      <c r="AH2" s="1573" t="s">
        <v>11</v>
      </c>
      <c r="AI2" s="1574"/>
      <c r="AJ2" s="1575"/>
      <c r="AK2" s="1576" t="s">
        <v>12</v>
      </c>
      <c r="AL2" s="1577"/>
      <c r="AM2" s="1578"/>
      <c r="AN2" s="1579" t="s">
        <v>13</v>
      </c>
      <c r="AO2" s="1580"/>
      <c r="AP2" s="1581"/>
      <c r="AQ2" s="1582" t="s">
        <v>14</v>
      </c>
      <c r="AR2" s="1583"/>
      <c r="AS2" s="1584"/>
      <c r="AT2" s="1570" t="s">
        <v>15</v>
      </c>
      <c r="AU2" s="1571"/>
      <c r="AV2" s="1572"/>
    </row>
    <row r="3" spans="1:49" ht="196.5" x14ac:dyDescent="0.25">
      <c r="A3" s="3" t="s">
        <v>16</v>
      </c>
      <c r="B3" s="3" t="s">
        <v>17</v>
      </c>
      <c r="C3" s="3" t="s">
        <v>18</v>
      </c>
      <c r="D3" s="3" t="s">
        <v>19</v>
      </c>
      <c r="E3" s="4" t="s">
        <v>109</v>
      </c>
      <c r="F3" s="5" t="s">
        <v>115</v>
      </c>
      <c r="G3" s="6"/>
      <c r="H3" s="6"/>
      <c r="I3" s="6"/>
      <c r="J3" s="7"/>
      <c r="K3" s="7"/>
      <c r="L3" s="7"/>
      <c r="M3" s="8"/>
      <c r="N3" s="8"/>
      <c r="O3" s="8"/>
      <c r="P3" s="9"/>
      <c r="Q3" s="9"/>
      <c r="R3" s="9"/>
      <c r="S3" s="10"/>
      <c r="T3" s="10"/>
      <c r="U3" s="10"/>
      <c r="V3" s="11"/>
      <c r="W3" s="11"/>
      <c r="X3" s="11"/>
      <c r="Y3" s="12"/>
      <c r="Z3" s="12"/>
      <c r="AA3" s="12"/>
      <c r="AB3" s="4"/>
      <c r="AC3" s="4"/>
      <c r="AD3" s="4"/>
      <c r="AE3" s="5"/>
      <c r="AF3" s="5"/>
      <c r="AG3" s="5"/>
      <c r="AH3" s="6"/>
      <c r="AI3" s="6"/>
      <c r="AJ3" s="6"/>
      <c r="AK3" s="7"/>
      <c r="AL3" s="7"/>
      <c r="AM3" s="7"/>
      <c r="AN3" s="8"/>
      <c r="AO3" s="8"/>
      <c r="AP3" s="8"/>
      <c r="AQ3" s="9"/>
      <c r="AR3" s="9"/>
      <c r="AS3" s="9"/>
      <c r="AT3" s="10"/>
      <c r="AU3" s="10"/>
      <c r="AV3" s="10"/>
      <c r="AW3" s="13" t="s">
        <v>20</v>
      </c>
    </row>
    <row r="4" spans="1:49" ht="15.75" x14ac:dyDescent="0.25">
      <c r="A4" s="3"/>
      <c r="B4" s="3"/>
      <c r="C4" s="3"/>
      <c r="D4" s="3" t="s">
        <v>21</v>
      </c>
      <c r="E4" s="35"/>
      <c r="F4" s="36"/>
      <c r="G4" s="6"/>
      <c r="H4" s="6"/>
      <c r="I4" s="6"/>
      <c r="J4" s="7"/>
      <c r="K4" s="7"/>
      <c r="L4" s="7"/>
      <c r="M4" s="8"/>
      <c r="N4" s="14"/>
      <c r="O4" s="8"/>
      <c r="P4" s="9"/>
      <c r="Q4" s="9"/>
      <c r="R4" s="9"/>
      <c r="S4" s="10"/>
      <c r="T4" s="10"/>
      <c r="U4" s="10"/>
      <c r="V4" s="11"/>
      <c r="W4" s="11"/>
      <c r="X4" s="11"/>
      <c r="Y4" s="12"/>
      <c r="Z4" s="12"/>
      <c r="AA4" s="12"/>
      <c r="AB4" s="4"/>
      <c r="AC4" s="4"/>
      <c r="AD4" s="4"/>
      <c r="AE4" s="5"/>
      <c r="AF4" s="5"/>
      <c r="AG4" s="5"/>
      <c r="AH4" s="6"/>
      <c r="AI4" s="6"/>
      <c r="AJ4" s="6"/>
      <c r="AK4" s="7"/>
      <c r="AL4" s="7"/>
      <c r="AM4" s="7"/>
      <c r="AN4" s="8"/>
      <c r="AO4" s="8"/>
      <c r="AP4" s="8"/>
      <c r="AQ4" s="9"/>
      <c r="AR4" s="9"/>
      <c r="AS4" s="9"/>
      <c r="AT4" s="10"/>
      <c r="AU4" s="10"/>
      <c r="AV4" s="10"/>
      <c r="AW4" s="15"/>
    </row>
    <row r="5" spans="1:49" ht="21" customHeight="1" x14ac:dyDescent="0.25">
      <c r="A5" s="16" t="s">
        <v>92</v>
      </c>
      <c r="B5" s="37">
        <v>2567</v>
      </c>
      <c r="C5" s="45" t="s">
        <v>98</v>
      </c>
      <c r="D5" s="16"/>
      <c r="E5" s="18"/>
      <c r="F5" s="19"/>
      <c r="G5" s="20"/>
      <c r="H5" s="21"/>
      <c r="I5" s="21"/>
      <c r="J5" s="22"/>
      <c r="K5" s="22"/>
      <c r="L5" s="22"/>
      <c r="M5" s="23"/>
      <c r="N5" s="24"/>
      <c r="O5" s="25"/>
      <c r="P5" s="26"/>
      <c r="Q5" s="26"/>
      <c r="R5" s="26"/>
      <c r="S5" s="27"/>
      <c r="T5" s="27"/>
      <c r="U5" s="27"/>
      <c r="V5" s="28"/>
      <c r="W5" s="28"/>
      <c r="X5" s="28"/>
      <c r="Y5" s="29"/>
      <c r="Z5" s="29"/>
      <c r="AA5" s="29"/>
      <c r="AB5" s="30"/>
      <c r="AC5" s="30"/>
      <c r="AD5" s="30"/>
      <c r="AE5" s="31"/>
      <c r="AF5" s="31"/>
      <c r="AG5" s="31"/>
      <c r="AH5" s="21"/>
      <c r="AI5" s="21"/>
      <c r="AJ5" s="21"/>
      <c r="AK5" s="22"/>
      <c r="AL5" s="22"/>
      <c r="AM5" s="22"/>
      <c r="AN5" s="23"/>
      <c r="AO5" s="23"/>
      <c r="AP5" s="23"/>
      <c r="AQ5" s="26"/>
      <c r="AR5" s="26"/>
      <c r="AS5" s="26"/>
      <c r="AT5" s="27"/>
      <c r="AU5" s="27"/>
      <c r="AV5" s="27"/>
      <c r="AW5" s="3">
        <f t="shared" ref="AW5:AW24" si="0">SUM(E5:AV5)</f>
        <v>0</v>
      </c>
    </row>
    <row r="6" spans="1:49" ht="21" customHeight="1" x14ac:dyDescent="0.25">
      <c r="A6" s="16" t="s">
        <v>116</v>
      </c>
      <c r="B6" s="38">
        <v>2792</v>
      </c>
      <c r="C6" s="43" t="s">
        <v>117</v>
      </c>
      <c r="D6" s="32"/>
      <c r="E6" s="18"/>
      <c r="F6" s="19"/>
      <c r="G6" s="20"/>
      <c r="H6" s="21"/>
      <c r="I6" s="21"/>
      <c r="J6" s="22"/>
      <c r="K6" s="22"/>
      <c r="L6" s="22"/>
      <c r="M6" s="23"/>
      <c r="N6" s="24"/>
      <c r="O6" s="25"/>
      <c r="P6" s="26"/>
      <c r="Q6" s="26"/>
      <c r="R6" s="26"/>
      <c r="S6" s="27"/>
      <c r="T6" s="27"/>
      <c r="U6" s="27"/>
      <c r="V6" s="28"/>
      <c r="W6" s="28"/>
      <c r="X6" s="28"/>
      <c r="Y6" s="29"/>
      <c r="Z6" s="29"/>
      <c r="AA6" s="29"/>
      <c r="AB6" s="30"/>
      <c r="AC6" s="30"/>
      <c r="AD6" s="30"/>
      <c r="AE6" s="31"/>
      <c r="AF6" s="31"/>
      <c r="AG6" s="31"/>
      <c r="AH6" s="21"/>
      <c r="AI6" s="21"/>
      <c r="AJ6" s="21"/>
      <c r="AK6" s="22"/>
      <c r="AL6" s="22"/>
      <c r="AM6" s="22"/>
      <c r="AN6" s="23"/>
      <c r="AO6" s="23"/>
      <c r="AP6" s="23"/>
      <c r="AQ6" s="26"/>
      <c r="AR6" s="26"/>
      <c r="AS6" s="26"/>
      <c r="AT6" s="27"/>
      <c r="AU6" s="27"/>
      <c r="AV6" s="27"/>
      <c r="AW6" s="3">
        <f>SUM(E6:AV6)</f>
        <v>0</v>
      </c>
    </row>
    <row r="7" spans="1:49" ht="21" customHeight="1" x14ac:dyDescent="0.25">
      <c r="A7" s="16" t="s">
        <v>118</v>
      </c>
      <c r="B7" s="38">
        <v>2451</v>
      </c>
      <c r="C7" s="43" t="s">
        <v>119</v>
      </c>
      <c r="D7" s="32"/>
      <c r="E7" s="18"/>
      <c r="F7" s="19"/>
      <c r="G7" s="20"/>
      <c r="H7" s="21"/>
      <c r="I7" s="21"/>
      <c r="J7" s="22"/>
      <c r="K7" s="22"/>
      <c r="L7" s="22"/>
      <c r="M7" s="23"/>
      <c r="N7" s="24"/>
      <c r="O7" s="25"/>
      <c r="P7" s="26"/>
      <c r="Q7" s="26"/>
      <c r="R7" s="26"/>
      <c r="S7" s="27"/>
      <c r="T7" s="27"/>
      <c r="U7" s="27"/>
      <c r="V7" s="28"/>
      <c r="W7" s="28"/>
      <c r="X7" s="28"/>
      <c r="Y7" s="29"/>
      <c r="Z7" s="29"/>
      <c r="AA7" s="29"/>
      <c r="AB7" s="30"/>
      <c r="AC7" s="30"/>
      <c r="AD7" s="30"/>
      <c r="AE7" s="31"/>
      <c r="AF7" s="31"/>
      <c r="AG7" s="31"/>
      <c r="AH7" s="21"/>
      <c r="AI7" s="21"/>
      <c r="AJ7" s="21"/>
      <c r="AK7" s="22"/>
      <c r="AL7" s="22"/>
      <c r="AM7" s="22"/>
      <c r="AN7" s="23"/>
      <c r="AO7" s="23"/>
      <c r="AP7" s="23"/>
      <c r="AQ7" s="26"/>
      <c r="AR7" s="26"/>
      <c r="AS7" s="26"/>
      <c r="AT7" s="27"/>
      <c r="AU7" s="27"/>
      <c r="AV7" s="27"/>
      <c r="AW7" s="3">
        <f>SUM(E7:AV7)</f>
        <v>0</v>
      </c>
    </row>
    <row r="8" spans="1:49" ht="21" customHeight="1" x14ac:dyDescent="0.25">
      <c r="A8" s="40" t="s">
        <v>113</v>
      </c>
      <c r="B8" s="38">
        <v>2365</v>
      </c>
      <c r="C8" s="43" t="s">
        <v>65</v>
      </c>
      <c r="D8" s="32"/>
      <c r="E8" s="18"/>
      <c r="F8" s="19"/>
      <c r="G8" s="20"/>
      <c r="H8" s="21"/>
      <c r="I8" s="21"/>
      <c r="J8" s="22"/>
      <c r="K8" s="22"/>
      <c r="L8" s="22"/>
      <c r="M8" s="23"/>
      <c r="N8" s="24"/>
      <c r="O8" s="25"/>
      <c r="P8" s="26"/>
      <c r="Q8" s="26"/>
      <c r="R8" s="26"/>
      <c r="S8" s="27"/>
      <c r="T8" s="27"/>
      <c r="U8" s="27"/>
      <c r="V8" s="28"/>
      <c r="W8" s="28"/>
      <c r="X8" s="28"/>
      <c r="Y8" s="29"/>
      <c r="Z8" s="29"/>
      <c r="AA8" s="29"/>
      <c r="AB8" s="30"/>
      <c r="AC8" s="30"/>
      <c r="AD8" s="30"/>
      <c r="AE8" s="31"/>
      <c r="AF8" s="31"/>
      <c r="AG8" s="31"/>
      <c r="AH8" s="21"/>
      <c r="AI8" s="21"/>
      <c r="AJ8" s="21"/>
      <c r="AK8" s="22"/>
      <c r="AL8" s="22"/>
      <c r="AM8" s="22"/>
      <c r="AN8" s="23"/>
      <c r="AO8" s="23"/>
      <c r="AP8" s="23"/>
      <c r="AQ8" s="26"/>
      <c r="AR8" s="26"/>
      <c r="AS8" s="26"/>
      <c r="AT8" s="27"/>
      <c r="AU8" s="27"/>
      <c r="AV8" s="27"/>
      <c r="AW8" s="3">
        <f>SUM(E8:AV8)</f>
        <v>0</v>
      </c>
    </row>
    <row r="9" spans="1:49" ht="21" customHeight="1" x14ac:dyDescent="0.25">
      <c r="A9" s="16" t="s">
        <v>44</v>
      </c>
      <c r="B9" s="38">
        <v>2698</v>
      </c>
      <c r="C9" s="33" t="s">
        <v>45</v>
      </c>
      <c r="D9" s="32"/>
      <c r="E9" s="18"/>
      <c r="F9" s="19"/>
      <c r="G9" s="20"/>
      <c r="H9" s="21"/>
      <c r="I9" s="21"/>
      <c r="J9" s="22"/>
      <c r="K9" s="22"/>
      <c r="L9" s="22"/>
      <c r="M9" s="23"/>
      <c r="N9" s="24"/>
      <c r="O9" s="25"/>
      <c r="P9" s="26"/>
      <c r="Q9" s="26"/>
      <c r="R9" s="26"/>
      <c r="S9" s="27"/>
      <c r="T9" s="27"/>
      <c r="U9" s="27"/>
      <c r="V9" s="28"/>
      <c r="W9" s="28"/>
      <c r="X9" s="28"/>
      <c r="Y9" s="29"/>
      <c r="Z9" s="29"/>
      <c r="AA9" s="29"/>
      <c r="AB9" s="30"/>
      <c r="AC9" s="30"/>
      <c r="AD9" s="30"/>
      <c r="AE9" s="31"/>
      <c r="AF9" s="31"/>
      <c r="AG9" s="31"/>
      <c r="AH9" s="21"/>
      <c r="AI9" s="21"/>
      <c r="AJ9" s="21"/>
      <c r="AK9" s="22"/>
      <c r="AL9" s="22"/>
      <c r="AM9" s="22"/>
      <c r="AN9" s="23"/>
      <c r="AO9" s="23"/>
      <c r="AP9" s="23"/>
      <c r="AQ9" s="26"/>
      <c r="AR9" s="26"/>
      <c r="AS9" s="26"/>
      <c r="AT9" s="27"/>
      <c r="AU9" s="27"/>
      <c r="AV9" s="27"/>
      <c r="AW9" s="3">
        <f t="shared" si="0"/>
        <v>0</v>
      </c>
    </row>
    <row r="10" spans="1:49" ht="21" customHeight="1" x14ac:dyDescent="0.25">
      <c r="A10" s="16" t="s">
        <v>93</v>
      </c>
      <c r="B10" s="38">
        <v>2620</v>
      </c>
      <c r="C10" s="43" t="s">
        <v>94</v>
      </c>
      <c r="D10" s="32"/>
      <c r="E10" s="18"/>
      <c r="F10" s="19"/>
      <c r="G10" s="20"/>
      <c r="H10" s="21"/>
      <c r="I10" s="21"/>
      <c r="J10" s="22"/>
      <c r="K10" s="22"/>
      <c r="L10" s="22"/>
      <c r="M10" s="23"/>
      <c r="N10" s="24"/>
      <c r="O10" s="25"/>
      <c r="P10" s="26"/>
      <c r="Q10" s="26"/>
      <c r="R10" s="26"/>
      <c r="S10" s="27"/>
      <c r="T10" s="27"/>
      <c r="U10" s="27"/>
      <c r="V10" s="28"/>
      <c r="W10" s="28"/>
      <c r="X10" s="28"/>
      <c r="Y10" s="29"/>
      <c r="Z10" s="29"/>
      <c r="AA10" s="29"/>
      <c r="AB10" s="30"/>
      <c r="AC10" s="30"/>
      <c r="AD10" s="30"/>
      <c r="AE10" s="31"/>
      <c r="AF10" s="31"/>
      <c r="AG10" s="31"/>
      <c r="AH10" s="21"/>
      <c r="AI10" s="21"/>
      <c r="AJ10" s="21"/>
      <c r="AK10" s="22"/>
      <c r="AL10" s="22"/>
      <c r="AM10" s="22"/>
      <c r="AN10" s="23"/>
      <c r="AO10" s="23"/>
      <c r="AP10" s="23"/>
      <c r="AQ10" s="26"/>
      <c r="AR10" s="26"/>
      <c r="AS10" s="26"/>
      <c r="AT10" s="27"/>
      <c r="AU10" s="27"/>
      <c r="AV10" s="27"/>
      <c r="AW10" s="3">
        <f t="shared" si="0"/>
        <v>0</v>
      </c>
    </row>
    <row r="11" spans="1:49" ht="21" customHeight="1" x14ac:dyDescent="0.25">
      <c r="A11" s="44" t="s">
        <v>90</v>
      </c>
      <c r="B11" s="38">
        <v>2460</v>
      </c>
      <c r="C11" s="46" t="s">
        <v>23</v>
      </c>
      <c r="D11" s="32"/>
      <c r="E11" s="18"/>
      <c r="F11" s="19"/>
      <c r="G11" s="20"/>
      <c r="H11" s="21"/>
      <c r="I11" s="21"/>
      <c r="J11" s="22"/>
      <c r="K11" s="22"/>
      <c r="L11" s="22"/>
      <c r="M11" s="23"/>
      <c r="N11" s="24"/>
      <c r="O11" s="25"/>
      <c r="P11" s="26"/>
      <c r="Q11" s="26"/>
      <c r="R11" s="26"/>
      <c r="S11" s="27"/>
      <c r="T11" s="27"/>
      <c r="U11" s="27"/>
      <c r="V11" s="28"/>
      <c r="W11" s="28"/>
      <c r="X11" s="28"/>
      <c r="Y11" s="29"/>
      <c r="Z11" s="29"/>
      <c r="AA11" s="29"/>
      <c r="AB11" s="30"/>
      <c r="AC11" s="30"/>
      <c r="AD11" s="30"/>
      <c r="AE11" s="31"/>
      <c r="AF11" s="31"/>
      <c r="AG11" s="31"/>
      <c r="AH11" s="21"/>
      <c r="AI11" s="21"/>
      <c r="AJ11" s="21"/>
      <c r="AK11" s="22"/>
      <c r="AL11" s="22"/>
      <c r="AM11" s="22"/>
      <c r="AN11" s="23"/>
      <c r="AO11" s="23"/>
      <c r="AP11" s="23"/>
      <c r="AQ11" s="26"/>
      <c r="AR11" s="26"/>
      <c r="AS11" s="26"/>
      <c r="AT11" s="27"/>
      <c r="AU11" s="27"/>
      <c r="AV11" s="27"/>
      <c r="AW11" s="3">
        <f t="shared" si="0"/>
        <v>0</v>
      </c>
    </row>
    <row r="12" spans="1:49" ht="21" customHeight="1" x14ac:dyDescent="0.25">
      <c r="A12" s="16" t="s">
        <v>22</v>
      </c>
      <c r="B12" s="38">
        <v>2610</v>
      </c>
      <c r="C12" s="46" t="s">
        <v>23</v>
      </c>
      <c r="D12" s="32"/>
      <c r="E12" s="18"/>
      <c r="F12" s="19"/>
      <c r="G12" s="20"/>
      <c r="H12" s="21"/>
      <c r="I12" s="21"/>
      <c r="J12" s="22"/>
      <c r="K12" s="22"/>
      <c r="L12" s="22"/>
      <c r="M12" s="23"/>
      <c r="N12" s="24"/>
      <c r="O12" s="25"/>
      <c r="P12" s="26"/>
      <c r="Q12" s="26"/>
      <c r="R12" s="26"/>
      <c r="S12" s="27"/>
      <c r="T12" s="27"/>
      <c r="U12" s="27"/>
      <c r="V12" s="28"/>
      <c r="W12" s="28"/>
      <c r="X12" s="28"/>
      <c r="Y12" s="29"/>
      <c r="Z12" s="29"/>
      <c r="AA12" s="29"/>
      <c r="AB12" s="30"/>
      <c r="AC12" s="30"/>
      <c r="AD12" s="30"/>
      <c r="AE12" s="31"/>
      <c r="AF12" s="31"/>
      <c r="AG12" s="31"/>
      <c r="AH12" s="21"/>
      <c r="AI12" s="21"/>
      <c r="AJ12" s="21"/>
      <c r="AK12" s="22"/>
      <c r="AL12" s="22"/>
      <c r="AM12" s="22"/>
      <c r="AN12" s="23"/>
      <c r="AO12" s="23"/>
      <c r="AP12" s="23"/>
      <c r="AQ12" s="26"/>
      <c r="AR12" s="26"/>
      <c r="AS12" s="26"/>
      <c r="AT12" s="27"/>
      <c r="AU12" s="27"/>
      <c r="AV12" s="27"/>
      <c r="AW12" s="3">
        <f t="shared" si="0"/>
        <v>0</v>
      </c>
    </row>
    <row r="13" spans="1:49" ht="21" customHeight="1" x14ac:dyDescent="0.25">
      <c r="A13" s="40" t="s">
        <v>91</v>
      </c>
      <c r="B13" s="38">
        <v>2521</v>
      </c>
      <c r="C13" s="46" t="s">
        <v>23</v>
      </c>
      <c r="D13" s="32"/>
      <c r="E13" s="18"/>
      <c r="F13" s="19"/>
      <c r="G13" s="20"/>
      <c r="H13" s="21"/>
      <c r="I13" s="21"/>
      <c r="J13" s="22"/>
      <c r="K13" s="22"/>
      <c r="L13" s="22"/>
      <c r="M13" s="23"/>
      <c r="N13" s="24"/>
      <c r="O13" s="25"/>
      <c r="P13" s="26"/>
      <c r="Q13" s="26"/>
      <c r="R13" s="26"/>
      <c r="S13" s="27"/>
      <c r="T13" s="27"/>
      <c r="U13" s="27"/>
      <c r="V13" s="28"/>
      <c r="W13" s="28"/>
      <c r="X13" s="28"/>
      <c r="Y13" s="29"/>
      <c r="Z13" s="29"/>
      <c r="AA13" s="29"/>
      <c r="AB13" s="30"/>
      <c r="AC13" s="30"/>
      <c r="AD13" s="30"/>
      <c r="AE13" s="31"/>
      <c r="AF13" s="31"/>
      <c r="AG13" s="31"/>
      <c r="AH13" s="21"/>
      <c r="AI13" s="21"/>
      <c r="AJ13" s="21"/>
      <c r="AK13" s="22"/>
      <c r="AL13" s="22"/>
      <c r="AM13" s="22"/>
      <c r="AN13" s="23"/>
      <c r="AO13" s="23"/>
      <c r="AP13" s="23"/>
      <c r="AQ13" s="26"/>
      <c r="AR13" s="26"/>
      <c r="AS13" s="26"/>
      <c r="AT13" s="27"/>
      <c r="AU13" s="27"/>
      <c r="AV13" s="27"/>
      <c r="AW13" s="3">
        <f t="shared" si="0"/>
        <v>0</v>
      </c>
    </row>
    <row r="14" spans="1:49" ht="21" customHeight="1" x14ac:dyDescent="0.25">
      <c r="A14" s="16" t="s">
        <v>40</v>
      </c>
      <c r="B14" s="38">
        <v>2729</v>
      </c>
      <c r="C14" s="33" t="s">
        <v>41</v>
      </c>
      <c r="D14" s="32"/>
      <c r="E14" s="18"/>
      <c r="F14" s="19"/>
      <c r="G14" s="20"/>
      <c r="H14" s="21"/>
      <c r="I14" s="21"/>
      <c r="J14" s="22"/>
      <c r="K14" s="22"/>
      <c r="L14" s="22"/>
      <c r="M14" s="23"/>
      <c r="N14" s="24"/>
      <c r="O14" s="25"/>
      <c r="P14" s="26"/>
      <c r="Q14" s="26"/>
      <c r="R14" s="26"/>
      <c r="S14" s="27"/>
      <c r="T14" s="27"/>
      <c r="U14" s="27"/>
      <c r="V14" s="28"/>
      <c r="W14" s="28"/>
      <c r="X14" s="28"/>
      <c r="Y14" s="29"/>
      <c r="Z14" s="29"/>
      <c r="AA14" s="29"/>
      <c r="AB14" s="30"/>
      <c r="AC14" s="30"/>
      <c r="AD14" s="30"/>
      <c r="AE14" s="31"/>
      <c r="AF14" s="31"/>
      <c r="AG14" s="31"/>
      <c r="AH14" s="21"/>
      <c r="AI14" s="21"/>
      <c r="AJ14" s="21"/>
      <c r="AK14" s="22"/>
      <c r="AL14" s="22"/>
      <c r="AM14" s="22"/>
      <c r="AN14" s="23"/>
      <c r="AO14" s="23"/>
      <c r="AP14" s="23"/>
      <c r="AQ14" s="26"/>
      <c r="AR14" s="26"/>
      <c r="AS14" s="26"/>
      <c r="AT14" s="27"/>
      <c r="AU14" s="27"/>
      <c r="AV14" s="27"/>
      <c r="AW14" s="3">
        <f t="shared" si="0"/>
        <v>0</v>
      </c>
    </row>
    <row r="15" spans="1:49" ht="21" customHeight="1" x14ac:dyDescent="0.25">
      <c r="A15" s="16" t="s">
        <v>25</v>
      </c>
      <c r="B15" s="38">
        <v>2364</v>
      </c>
      <c r="C15" s="46" t="s">
        <v>26</v>
      </c>
      <c r="D15" s="32"/>
      <c r="E15" s="18"/>
      <c r="F15" s="19"/>
      <c r="G15" s="20"/>
      <c r="H15" s="21"/>
      <c r="I15" s="21"/>
      <c r="J15" s="22"/>
      <c r="K15" s="22"/>
      <c r="L15" s="22"/>
      <c r="M15" s="23"/>
      <c r="N15" s="24"/>
      <c r="O15" s="25"/>
      <c r="P15" s="26"/>
      <c r="Q15" s="26"/>
      <c r="R15" s="26"/>
      <c r="S15" s="27"/>
      <c r="T15" s="27"/>
      <c r="U15" s="27"/>
      <c r="V15" s="28"/>
      <c r="W15" s="28"/>
      <c r="X15" s="28"/>
      <c r="Y15" s="29"/>
      <c r="Z15" s="29"/>
      <c r="AA15" s="29"/>
      <c r="AB15" s="30"/>
      <c r="AC15" s="30"/>
      <c r="AD15" s="30"/>
      <c r="AE15" s="31"/>
      <c r="AF15" s="31"/>
      <c r="AG15" s="31"/>
      <c r="AH15" s="21"/>
      <c r="AI15" s="21"/>
      <c r="AJ15" s="21"/>
      <c r="AK15" s="22"/>
      <c r="AL15" s="22"/>
      <c r="AM15" s="22"/>
      <c r="AN15" s="23"/>
      <c r="AO15" s="23"/>
      <c r="AP15" s="23"/>
      <c r="AQ15" s="26"/>
      <c r="AR15" s="26"/>
      <c r="AS15" s="26"/>
      <c r="AT15" s="27"/>
      <c r="AU15" s="27"/>
      <c r="AV15" s="27"/>
      <c r="AW15" s="3">
        <f t="shared" si="0"/>
        <v>0</v>
      </c>
    </row>
    <row r="16" spans="1:49" ht="21" customHeight="1" x14ac:dyDescent="0.25">
      <c r="A16" s="16" t="s">
        <v>38</v>
      </c>
      <c r="B16" s="38">
        <v>2149</v>
      </c>
      <c r="C16" s="43" t="s">
        <v>96</v>
      </c>
      <c r="D16" s="32"/>
      <c r="E16" s="18"/>
      <c r="F16" s="19"/>
      <c r="G16" s="20"/>
      <c r="H16" s="21"/>
      <c r="I16" s="21"/>
      <c r="J16" s="22"/>
      <c r="K16" s="22"/>
      <c r="L16" s="22"/>
      <c r="M16" s="23"/>
      <c r="N16" s="24"/>
      <c r="O16" s="25"/>
      <c r="P16" s="26"/>
      <c r="Q16" s="26"/>
      <c r="R16" s="26"/>
      <c r="S16" s="27"/>
      <c r="T16" s="27"/>
      <c r="U16" s="27"/>
      <c r="V16" s="28"/>
      <c r="W16" s="28"/>
      <c r="X16" s="28"/>
      <c r="Y16" s="29"/>
      <c r="Z16" s="29"/>
      <c r="AA16" s="29"/>
      <c r="AB16" s="30"/>
      <c r="AC16" s="30"/>
      <c r="AD16" s="30"/>
      <c r="AE16" s="31"/>
      <c r="AF16" s="31"/>
      <c r="AG16" s="31"/>
      <c r="AH16" s="21"/>
      <c r="AI16" s="21"/>
      <c r="AJ16" s="21"/>
      <c r="AK16" s="22"/>
      <c r="AL16" s="22"/>
      <c r="AM16" s="22"/>
      <c r="AN16" s="23"/>
      <c r="AO16" s="23"/>
      <c r="AP16" s="23"/>
      <c r="AQ16" s="26"/>
      <c r="AR16" s="26"/>
      <c r="AS16" s="26"/>
      <c r="AT16" s="27"/>
      <c r="AU16" s="27"/>
      <c r="AV16" s="27"/>
      <c r="AW16" s="3">
        <f t="shared" si="0"/>
        <v>0</v>
      </c>
    </row>
    <row r="17" spans="1:49" ht="21" customHeight="1" x14ac:dyDescent="0.25">
      <c r="A17" s="16"/>
      <c r="B17" s="32"/>
      <c r="C17" s="33"/>
      <c r="D17" s="32"/>
      <c r="E17" s="18"/>
      <c r="F17" s="19"/>
      <c r="G17" s="20"/>
      <c r="H17" s="21"/>
      <c r="I17" s="21"/>
      <c r="J17" s="22"/>
      <c r="K17" s="22"/>
      <c r="L17" s="22"/>
      <c r="M17" s="23"/>
      <c r="N17" s="24"/>
      <c r="O17" s="25"/>
      <c r="P17" s="26"/>
      <c r="Q17" s="26"/>
      <c r="R17" s="26"/>
      <c r="S17" s="27"/>
      <c r="T17" s="27"/>
      <c r="U17" s="27"/>
      <c r="V17" s="28"/>
      <c r="W17" s="28"/>
      <c r="X17" s="28"/>
      <c r="Y17" s="29"/>
      <c r="Z17" s="29"/>
      <c r="AA17" s="29"/>
      <c r="AB17" s="30"/>
      <c r="AC17" s="30"/>
      <c r="AD17" s="30"/>
      <c r="AE17" s="31"/>
      <c r="AF17" s="31"/>
      <c r="AG17" s="31"/>
      <c r="AH17" s="21"/>
      <c r="AI17" s="21"/>
      <c r="AJ17" s="21"/>
      <c r="AK17" s="22"/>
      <c r="AL17" s="22"/>
      <c r="AM17" s="22"/>
      <c r="AN17" s="23"/>
      <c r="AO17" s="23"/>
      <c r="AP17" s="23"/>
      <c r="AQ17" s="26"/>
      <c r="AR17" s="26"/>
      <c r="AS17" s="26"/>
      <c r="AT17" s="27"/>
      <c r="AU17" s="27"/>
      <c r="AV17" s="27"/>
      <c r="AW17" s="3">
        <f t="shared" si="0"/>
        <v>0</v>
      </c>
    </row>
    <row r="18" spans="1:49" ht="21" customHeight="1" x14ac:dyDescent="0.25">
      <c r="A18" s="16"/>
      <c r="B18" s="32"/>
      <c r="C18" s="33"/>
      <c r="D18" s="32"/>
      <c r="E18" s="18"/>
      <c r="F18" s="19"/>
      <c r="G18" s="20"/>
      <c r="H18" s="21"/>
      <c r="I18" s="21"/>
      <c r="J18" s="22"/>
      <c r="K18" s="22"/>
      <c r="L18" s="22"/>
      <c r="M18" s="23"/>
      <c r="N18" s="24"/>
      <c r="O18" s="25"/>
      <c r="P18" s="26"/>
      <c r="Q18" s="26"/>
      <c r="R18" s="26"/>
      <c r="S18" s="27"/>
      <c r="T18" s="27"/>
      <c r="U18" s="27"/>
      <c r="V18" s="28"/>
      <c r="W18" s="28"/>
      <c r="X18" s="28"/>
      <c r="Y18" s="29"/>
      <c r="Z18" s="29"/>
      <c r="AA18" s="29"/>
      <c r="AB18" s="30"/>
      <c r="AC18" s="30"/>
      <c r="AD18" s="30"/>
      <c r="AE18" s="31"/>
      <c r="AF18" s="31"/>
      <c r="AG18" s="31"/>
      <c r="AH18" s="21"/>
      <c r="AI18" s="21"/>
      <c r="AJ18" s="21"/>
      <c r="AK18" s="22"/>
      <c r="AL18" s="22"/>
      <c r="AM18" s="22"/>
      <c r="AN18" s="23"/>
      <c r="AO18" s="23"/>
      <c r="AP18" s="23"/>
      <c r="AQ18" s="26"/>
      <c r="AR18" s="26"/>
      <c r="AS18" s="26"/>
      <c r="AT18" s="27"/>
      <c r="AU18" s="27"/>
      <c r="AV18" s="27"/>
      <c r="AW18" s="3">
        <f t="shared" si="0"/>
        <v>0</v>
      </c>
    </row>
    <row r="19" spans="1:49" ht="21" customHeight="1" x14ac:dyDescent="0.25">
      <c r="A19" s="16"/>
      <c r="B19" s="32"/>
      <c r="C19" s="33"/>
      <c r="D19" s="32"/>
      <c r="E19" s="18"/>
      <c r="F19" s="19"/>
      <c r="G19" s="20"/>
      <c r="H19" s="21"/>
      <c r="I19" s="21"/>
      <c r="J19" s="22"/>
      <c r="K19" s="22"/>
      <c r="L19" s="22"/>
      <c r="M19" s="23"/>
      <c r="N19" s="24"/>
      <c r="O19" s="25"/>
      <c r="P19" s="26"/>
      <c r="Q19" s="26"/>
      <c r="R19" s="26"/>
      <c r="S19" s="27"/>
      <c r="T19" s="27"/>
      <c r="U19" s="27"/>
      <c r="V19" s="28"/>
      <c r="W19" s="28"/>
      <c r="X19" s="28"/>
      <c r="Y19" s="29"/>
      <c r="Z19" s="29"/>
      <c r="AA19" s="29"/>
      <c r="AB19" s="30"/>
      <c r="AC19" s="30"/>
      <c r="AD19" s="30"/>
      <c r="AE19" s="31"/>
      <c r="AF19" s="31"/>
      <c r="AG19" s="31"/>
      <c r="AH19" s="21"/>
      <c r="AI19" s="21"/>
      <c r="AJ19" s="21"/>
      <c r="AK19" s="22"/>
      <c r="AL19" s="22"/>
      <c r="AM19" s="22"/>
      <c r="AN19" s="23"/>
      <c r="AO19" s="23"/>
      <c r="AP19" s="23"/>
      <c r="AQ19" s="26"/>
      <c r="AR19" s="26"/>
      <c r="AS19" s="26"/>
      <c r="AT19" s="27"/>
      <c r="AU19" s="27"/>
      <c r="AV19" s="27"/>
      <c r="AW19" s="3">
        <f t="shared" si="0"/>
        <v>0</v>
      </c>
    </row>
    <row r="20" spans="1:49" ht="21" customHeight="1" x14ac:dyDescent="0.25">
      <c r="A20" s="16"/>
      <c r="B20" s="32"/>
      <c r="C20" s="33"/>
      <c r="D20" s="32"/>
      <c r="E20" s="18"/>
      <c r="F20" s="19"/>
      <c r="G20" s="20"/>
      <c r="H20" s="21"/>
      <c r="I20" s="21"/>
      <c r="J20" s="22"/>
      <c r="K20" s="22"/>
      <c r="L20" s="22"/>
      <c r="M20" s="23"/>
      <c r="N20" s="24"/>
      <c r="O20" s="25"/>
      <c r="P20" s="26"/>
      <c r="Q20" s="26"/>
      <c r="R20" s="26"/>
      <c r="S20" s="27"/>
      <c r="T20" s="27"/>
      <c r="U20" s="27"/>
      <c r="V20" s="28"/>
      <c r="W20" s="28"/>
      <c r="X20" s="28"/>
      <c r="Y20" s="29"/>
      <c r="Z20" s="29"/>
      <c r="AA20" s="29"/>
      <c r="AB20" s="30"/>
      <c r="AC20" s="30"/>
      <c r="AD20" s="30"/>
      <c r="AE20" s="31"/>
      <c r="AF20" s="31"/>
      <c r="AG20" s="31"/>
      <c r="AH20" s="21"/>
      <c r="AI20" s="21"/>
      <c r="AJ20" s="21"/>
      <c r="AK20" s="22"/>
      <c r="AL20" s="22"/>
      <c r="AM20" s="22"/>
      <c r="AN20" s="23"/>
      <c r="AO20" s="23"/>
      <c r="AP20" s="23"/>
      <c r="AQ20" s="26"/>
      <c r="AR20" s="26"/>
      <c r="AS20" s="26"/>
      <c r="AT20" s="27"/>
      <c r="AU20" s="27"/>
      <c r="AV20" s="27"/>
      <c r="AW20" s="3">
        <f t="shared" si="0"/>
        <v>0</v>
      </c>
    </row>
    <row r="21" spans="1:49" ht="21" customHeight="1" x14ac:dyDescent="0.25">
      <c r="A21" s="16"/>
      <c r="B21" s="32"/>
      <c r="C21" s="33"/>
      <c r="D21" s="32"/>
      <c r="E21" s="18"/>
      <c r="F21" s="19"/>
      <c r="G21" s="21"/>
      <c r="H21" s="21"/>
      <c r="I21" s="21"/>
      <c r="J21" s="22"/>
      <c r="K21" s="22"/>
      <c r="L21" s="22"/>
      <c r="M21" s="23"/>
      <c r="N21" s="24"/>
      <c r="O21" s="25"/>
      <c r="P21" s="26"/>
      <c r="Q21" s="26"/>
      <c r="R21" s="26"/>
      <c r="S21" s="27"/>
      <c r="T21" s="27"/>
      <c r="U21" s="27"/>
      <c r="V21" s="28"/>
      <c r="W21" s="28"/>
      <c r="X21" s="28"/>
      <c r="Y21" s="29"/>
      <c r="Z21" s="29"/>
      <c r="AA21" s="29"/>
      <c r="AB21" s="30"/>
      <c r="AC21" s="30"/>
      <c r="AD21" s="30"/>
      <c r="AE21" s="31"/>
      <c r="AF21" s="31"/>
      <c r="AG21" s="31"/>
      <c r="AH21" s="21"/>
      <c r="AI21" s="21"/>
      <c r="AJ21" s="21"/>
      <c r="AK21" s="22"/>
      <c r="AL21" s="22"/>
      <c r="AM21" s="22"/>
      <c r="AN21" s="23"/>
      <c r="AO21" s="23"/>
      <c r="AP21" s="23"/>
      <c r="AQ21" s="26"/>
      <c r="AR21" s="26"/>
      <c r="AS21" s="26"/>
      <c r="AT21" s="27"/>
      <c r="AU21" s="27"/>
      <c r="AV21" s="27"/>
      <c r="AW21" s="3">
        <f t="shared" si="0"/>
        <v>0</v>
      </c>
    </row>
    <row r="22" spans="1:49" ht="21" customHeight="1" x14ac:dyDescent="0.25">
      <c r="A22" s="16"/>
      <c r="B22" s="16"/>
      <c r="C22" s="17"/>
      <c r="D22" s="16"/>
      <c r="E22" s="18"/>
      <c r="F22" s="19"/>
      <c r="G22" s="21"/>
      <c r="H22" s="21"/>
      <c r="I22" s="21"/>
      <c r="J22" s="22"/>
      <c r="K22" s="22"/>
      <c r="L22" s="22"/>
      <c r="M22" s="23"/>
      <c r="N22" s="24"/>
      <c r="O22" s="25"/>
      <c r="P22" s="26"/>
      <c r="Q22" s="26"/>
      <c r="R22" s="26"/>
      <c r="S22" s="27"/>
      <c r="T22" s="27"/>
      <c r="U22" s="27"/>
      <c r="V22" s="28"/>
      <c r="W22" s="28"/>
      <c r="X22" s="28"/>
      <c r="Y22" s="29"/>
      <c r="Z22" s="29"/>
      <c r="AA22" s="29"/>
      <c r="AB22" s="30"/>
      <c r="AC22" s="30"/>
      <c r="AD22" s="30"/>
      <c r="AE22" s="31"/>
      <c r="AF22" s="31"/>
      <c r="AG22" s="31"/>
      <c r="AH22" s="21"/>
      <c r="AI22" s="21"/>
      <c r="AJ22" s="21"/>
      <c r="AK22" s="22"/>
      <c r="AL22" s="22"/>
      <c r="AM22" s="22"/>
      <c r="AN22" s="23"/>
      <c r="AO22" s="23"/>
      <c r="AP22" s="23"/>
      <c r="AQ22" s="26"/>
      <c r="AR22" s="26"/>
      <c r="AS22" s="26"/>
      <c r="AT22" s="27"/>
      <c r="AU22" s="27"/>
      <c r="AV22" s="27"/>
      <c r="AW22" s="3">
        <f t="shared" si="0"/>
        <v>0</v>
      </c>
    </row>
    <row r="23" spans="1:49" ht="21" customHeight="1" x14ac:dyDescent="0.25">
      <c r="A23" s="16"/>
      <c r="B23" s="16"/>
      <c r="C23" s="17"/>
      <c r="D23" s="16"/>
      <c r="E23" s="18"/>
      <c r="F23" s="34"/>
      <c r="G23" s="21"/>
      <c r="H23" s="21"/>
      <c r="I23" s="21"/>
      <c r="J23" s="22"/>
      <c r="K23" s="22"/>
      <c r="L23" s="22"/>
      <c r="M23" s="23"/>
      <c r="N23" s="24"/>
      <c r="O23" s="25"/>
      <c r="P23" s="26"/>
      <c r="Q23" s="26"/>
      <c r="R23" s="26"/>
      <c r="S23" s="27"/>
      <c r="T23" s="27"/>
      <c r="U23" s="27"/>
      <c r="V23" s="28"/>
      <c r="W23" s="28"/>
      <c r="X23" s="28"/>
      <c r="Y23" s="29"/>
      <c r="Z23" s="29"/>
      <c r="AA23" s="29"/>
      <c r="AB23" s="30"/>
      <c r="AC23" s="30"/>
      <c r="AD23" s="30"/>
      <c r="AE23" s="31"/>
      <c r="AF23" s="31"/>
      <c r="AG23" s="31"/>
      <c r="AH23" s="21"/>
      <c r="AI23" s="21"/>
      <c r="AJ23" s="21"/>
      <c r="AK23" s="22"/>
      <c r="AL23" s="22"/>
      <c r="AM23" s="22"/>
      <c r="AN23" s="23"/>
      <c r="AO23" s="23"/>
      <c r="AP23" s="23"/>
      <c r="AQ23" s="26"/>
      <c r="AR23" s="26"/>
      <c r="AS23" s="26"/>
      <c r="AT23" s="27"/>
      <c r="AU23" s="27"/>
      <c r="AV23" s="27"/>
      <c r="AW23" s="3">
        <f t="shared" si="0"/>
        <v>0</v>
      </c>
    </row>
    <row r="24" spans="1:49" ht="21" customHeight="1" x14ac:dyDescent="0.25">
      <c r="A24" s="16"/>
      <c r="B24" s="16"/>
      <c r="C24" s="17"/>
      <c r="D24" s="16"/>
      <c r="E24" s="18"/>
      <c r="F24" s="34"/>
      <c r="G24" s="21"/>
      <c r="H24" s="21"/>
      <c r="I24" s="21"/>
      <c r="J24" s="22"/>
      <c r="K24" s="22"/>
      <c r="L24" s="22"/>
      <c r="M24" s="23"/>
      <c r="N24" s="24"/>
      <c r="O24" s="25"/>
      <c r="P24" s="26"/>
      <c r="Q24" s="26"/>
      <c r="R24" s="26"/>
      <c r="S24" s="27"/>
      <c r="T24" s="27"/>
      <c r="U24" s="27"/>
      <c r="V24" s="28"/>
      <c r="W24" s="28"/>
      <c r="X24" s="28"/>
      <c r="Y24" s="29"/>
      <c r="Z24" s="29"/>
      <c r="AA24" s="29"/>
      <c r="AB24" s="30"/>
      <c r="AC24" s="30"/>
      <c r="AD24" s="30"/>
      <c r="AE24" s="31"/>
      <c r="AF24" s="31"/>
      <c r="AG24" s="31"/>
      <c r="AH24" s="21"/>
      <c r="AI24" s="21"/>
      <c r="AJ24" s="21"/>
      <c r="AK24" s="22"/>
      <c r="AL24" s="22"/>
      <c r="AM24" s="22"/>
      <c r="AN24" s="23"/>
      <c r="AO24" s="23"/>
      <c r="AP24" s="23"/>
      <c r="AQ24" s="26"/>
      <c r="AR24" s="26"/>
      <c r="AS24" s="26"/>
      <c r="AT24" s="27"/>
      <c r="AU24" s="27"/>
      <c r="AV24" s="27"/>
      <c r="AW24" s="3">
        <f t="shared" si="0"/>
        <v>0</v>
      </c>
    </row>
  </sheetData>
  <mergeCells count="15">
    <mergeCell ref="A1:D1"/>
    <mergeCell ref="G2:I2"/>
    <mergeCell ref="J2:L2"/>
    <mergeCell ref="M2:O2"/>
    <mergeCell ref="P2:R2"/>
    <mergeCell ref="Y2:AA2"/>
    <mergeCell ref="AB2:AD2"/>
    <mergeCell ref="AE2:AG2"/>
    <mergeCell ref="S2:U2"/>
    <mergeCell ref="AT2:AV2"/>
    <mergeCell ref="AH2:AJ2"/>
    <mergeCell ref="AK2:AM2"/>
    <mergeCell ref="AN2:AP2"/>
    <mergeCell ref="AQ2:AS2"/>
    <mergeCell ref="V2:X2"/>
  </mergeCells>
  <phoneticPr fontId="5" type="noConversion"/>
  <pageMargins left="0.75" right="0.75" top="1" bottom="1" header="0.5" footer="0.5"/>
  <pageSetup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P31"/>
  <sheetViews>
    <sheetView zoomScale="90" zoomScaleNormal="90" workbookViewId="0">
      <pane xSplit="1" topLeftCell="B1" activePane="topRight" state="frozen"/>
      <selection activeCell="BS17" sqref="BS17"/>
      <selection pane="topRight" activeCell="A18" sqref="A18:XFD18"/>
    </sheetView>
  </sheetViews>
  <sheetFormatPr defaultColWidth="9.140625" defaultRowHeight="15" x14ac:dyDescent="0.3"/>
  <cols>
    <col min="1" max="1" width="35.7109375" style="50" customWidth="1"/>
    <col min="2" max="2" width="8.28515625" style="49" customWidth="1"/>
    <col min="3" max="3" width="25.42578125" style="49" customWidth="1"/>
    <col min="4" max="4" width="29" style="50" customWidth="1"/>
    <col min="5" max="8" width="5.5703125" style="50" customWidth="1"/>
    <col min="9" max="14" width="5.5703125" style="524" customWidth="1"/>
    <col min="15" max="18" width="5.7109375" style="50" customWidth="1"/>
    <col min="19" max="19" width="5.7109375" style="524" customWidth="1"/>
    <col min="20" max="23" width="5.7109375" style="50" customWidth="1"/>
    <col min="24" max="29" width="5.7109375" style="524" customWidth="1"/>
    <col min="30" max="32" width="5.7109375" style="50" customWidth="1"/>
    <col min="33" max="33" width="5.7109375" style="524" customWidth="1"/>
    <col min="34" max="39" width="5.7109375" style="50" customWidth="1"/>
    <col min="40" max="44" width="5.7109375" style="524" customWidth="1"/>
    <col min="45" max="48" width="5.7109375" style="50" customWidth="1"/>
    <col min="49" max="54" width="5.7109375" style="524" customWidth="1"/>
    <col min="55" max="58" width="5.7109375" style="50" customWidth="1"/>
    <col min="59" max="64" width="5.7109375" style="524" customWidth="1"/>
    <col min="65" max="65" width="11.5703125" style="65" customWidth="1"/>
    <col min="66" max="16384" width="9.140625" style="50"/>
  </cols>
  <sheetData>
    <row r="1" spans="1:68" ht="25.5" x14ac:dyDescent="0.45">
      <c r="A1" s="349" t="s">
        <v>625</v>
      </c>
      <c r="B1" s="137"/>
      <c r="C1" s="137"/>
      <c r="D1" s="137"/>
      <c r="E1" s="137"/>
      <c r="F1" s="137"/>
      <c r="G1" s="137"/>
      <c r="H1" s="137"/>
      <c r="I1" s="530"/>
      <c r="J1" s="530"/>
      <c r="K1" s="530"/>
      <c r="L1" s="530"/>
      <c r="M1" s="530"/>
      <c r="N1" s="530"/>
      <c r="O1" s="137"/>
      <c r="T1" s="217"/>
      <c r="U1" s="217"/>
    </row>
    <row r="2" spans="1:68" ht="21" x14ac:dyDescent="0.35">
      <c r="A2" s="1590" t="s">
        <v>46</v>
      </c>
      <c r="B2" s="1590"/>
      <c r="C2" s="138"/>
      <c r="D2" s="138"/>
      <c r="E2" s="52"/>
      <c r="F2" s="52"/>
      <c r="G2" s="52"/>
      <c r="H2" s="52"/>
      <c r="I2" s="531"/>
      <c r="J2" s="531"/>
      <c r="K2" s="531"/>
      <c r="L2" s="531"/>
      <c r="M2" s="531"/>
      <c r="N2" s="531"/>
      <c r="R2" s="49"/>
      <c r="S2" s="525"/>
    </row>
    <row r="3" spans="1:68" s="142" customFormat="1" x14ac:dyDescent="0.3">
      <c r="A3" s="52"/>
      <c r="B3" s="52"/>
      <c r="C3" s="52"/>
      <c r="D3" s="52"/>
      <c r="E3" s="1519" t="s">
        <v>259</v>
      </c>
      <c r="F3" s="1538"/>
      <c r="G3" s="1538"/>
      <c r="H3" s="1538"/>
      <c r="I3" s="1520"/>
      <c r="J3" s="1519" t="s">
        <v>259</v>
      </c>
      <c r="K3" s="1538"/>
      <c r="L3" s="1538"/>
      <c r="M3" s="1538"/>
      <c r="N3" s="1520"/>
      <c r="O3" s="1532" t="s">
        <v>629</v>
      </c>
      <c r="P3" s="1533"/>
      <c r="Q3" s="1533"/>
      <c r="R3" s="1533"/>
      <c r="S3" s="1534"/>
      <c r="T3" s="1511" t="s">
        <v>227</v>
      </c>
      <c r="U3" s="1535"/>
      <c r="V3" s="1535"/>
      <c r="W3" s="1512"/>
      <c r="X3" s="526"/>
      <c r="Y3" s="1521" t="s">
        <v>227</v>
      </c>
      <c r="Z3" s="1539"/>
      <c r="AA3" s="1539"/>
      <c r="AB3" s="1589"/>
      <c r="AC3" s="588"/>
      <c r="AD3" s="1594" t="s">
        <v>224</v>
      </c>
      <c r="AE3" s="1595"/>
      <c r="AF3" s="1595"/>
      <c r="AG3" s="1596"/>
      <c r="AH3" s="1591" t="s">
        <v>577</v>
      </c>
      <c r="AI3" s="1592"/>
      <c r="AJ3" s="1592"/>
      <c r="AK3" s="1592"/>
      <c r="AL3" s="1592"/>
      <c r="AM3" s="1592"/>
      <c r="AN3" s="1593"/>
      <c r="AO3" s="1591" t="s">
        <v>760</v>
      </c>
      <c r="AP3" s="1592"/>
      <c r="AQ3" s="1592"/>
      <c r="AR3" s="1593"/>
      <c r="AS3" s="1515" t="s">
        <v>259</v>
      </c>
      <c r="AT3" s="1536"/>
      <c r="AU3" s="1536"/>
      <c r="AV3" s="1516"/>
      <c r="AW3" s="529"/>
      <c r="AX3" s="1515" t="s">
        <v>259</v>
      </c>
      <c r="AY3" s="1536"/>
      <c r="AZ3" s="1536"/>
      <c r="BA3" s="1536"/>
      <c r="BB3" s="1516"/>
      <c r="BC3" s="1511" t="s">
        <v>226</v>
      </c>
      <c r="BD3" s="1535"/>
      <c r="BE3" s="1535"/>
      <c r="BF3" s="1535"/>
      <c r="BG3" s="1512"/>
      <c r="BH3" s="1521" t="s">
        <v>226</v>
      </c>
      <c r="BI3" s="1539"/>
      <c r="BJ3" s="1539"/>
      <c r="BK3" s="1539"/>
      <c r="BL3" s="1589"/>
      <c r="BM3" s="165"/>
    </row>
    <row r="4" spans="1:68" ht="117" customHeight="1" x14ac:dyDescent="0.3">
      <c r="A4" s="52" t="s">
        <v>16</v>
      </c>
      <c r="B4" s="52" t="s">
        <v>17</v>
      </c>
      <c r="C4" s="52" t="s">
        <v>147</v>
      </c>
      <c r="D4" s="52" t="s">
        <v>18</v>
      </c>
      <c r="E4" s="390" t="s">
        <v>82</v>
      </c>
      <c r="F4" s="391" t="s">
        <v>81</v>
      </c>
      <c r="G4" s="391" t="s">
        <v>104</v>
      </c>
      <c r="H4" s="391" t="s">
        <v>132</v>
      </c>
      <c r="I4" s="718" t="s">
        <v>304</v>
      </c>
      <c r="J4" s="390" t="s">
        <v>82</v>
      </c>
      <c r="K4" s="391" t="s">
        <v>81</v>
      </c>
      <c r="L4" s="391" t="s">
        <v>104</v>
      </c>
      <c r="M4" s="391" t="s">
        <v>132</v>
      </c>
      <c r="N4" s="614" t="s">
        <v>304</v>
      </c>
      <c r="O4" s="393" t="s">
        <v>82</v>
      </c>
      <c r="P4" s="393" t="s">
        <v>67</v>
      </c>
      <c r="Q4" s="393" t="s">
        <v>81</v>
      </c>
      <c r="R4" s="393" t="s">
        <v>39</v>
      </c>
      <c r="S4" s="982" t="s">
        <v>304</v>
      </c>
      <c r="T4" s="116" t="s">
        <v>82</v>
      </c>
      <c r="U4" s="116" t="s">
        <v>566</v>
      </c>
      <c r="V4" s="116" t="s">
        <v>39</v>
      </c>
      <c r="W4" s="116" t="s">
        <v>132</v>
      </c>
      <c r="X4" s="719" t="s">
        <v>304</v>
      </c>
      <c r="Y4" s="370" t="s">
        <v>82</v>
      </c>
      <c r="Z4" s="367" t="s">
        <v>566</v>
      </c>
      <c r="AA4" s="511" t="s">
        <v>39</v>
      </c>
      <c r="AB4" s="511" t="s">
        <v>132</v>
      </c>
      <c r="AC4" s="714" t="s">
        <v>304</v>
      </c>
      <c r="AD4" s="481" t="s">
        <v>82</v>
      </c>
      <c r="AE4" s="481" t="s">
        <v>39</v>
      </c>
      <c r="AF4" s="481" t="s">
        <v>132</v>
      </c>
      <c r="AG4" s="784" t="s">
        <v>304</v>
      </c>
      <c r="AH4" s="492" t="s">
        <v>82</v>
      </c>
      <c r="AI4" s="492" t="s">
        <v>522</v>
      </c>
      <c r="AJ4" s="492" t="s">
        <v>697</v>
      </c>
      <c r="AK4" s="492" t="s">
        <v>698</v>
      </c>
      <c r="AL4" s="1343" t="s">
        <v>713</v>
      </c>
      <c r="AM4" s="1345" t="s">
        <v>714</v>
      </c>
      <c r="AN4" s="902" t="s">
        <v>304</v>
      </c>
      <c r="AO4" s="1451" t="s">
        <v>82</v>
      </c>
      <c r="AP4" s="1451" t="s">
        <v>39</v>
      </c>
      <c r="AQ4" s="1451"/>
      <c r="AR4" s="902" t="s">
        <v>304</v>
      </c>
      <c r="AS4" s="392" t="s">
        <v>82</v>
      </c>
      <c r="AT4" s="392" t="s">
        <v>81</v>
      </c>
      <c r="AU4" s="392" t="s">
        <v>39</v>
      </c>
      <c r="AV4" s="392" t="s">
        <v>132</v>
      </c>
      <c r="AW4" s="753" t="s">
        <v>304</v>
      </c>
      <c r="AX4" s="380" t="s">
        <v>82</v>
      </c>
      <c r="AY4" s="915" t="s">
        <v>81</v>
      </c>
      <c r="AZ4" s="915" t="s">
        <v>39</v>
      </c>
      <c r="BA4" s="915" t="s">
        <v>132</v>
      </c>
      <c r="BB4" s="902" t="s">
        <v>304</v>
      </c>
      <c r="BC4" s="368" t="s">
        <v>82</v>
      </c>
      <c r="BD4" s="368" t="s">
        <v>608</v>
      </c>
      <c r="BE4" s="368" t="s">
        <v>39</v>
      </c>
      <c r="BF4" s="368" t="s">
        <v>132</v>
      </c>
      <c r="BG4" s="902" t="s">
        <v>304</v>
      </c>
      <c r="BH4" s="519" t="s">
        <v>82</v>
      </c>
      <c r="BI4" s="520" t="s">
        <v>608</v>
      </c>
      <c r="BJ4" s="520" t="s">
        <v>39</v>
      </c>
      <c r="BK4" s="520" t="s">
        <v>132</v>
      </c>
      <c r="BL4" s="902" t="s">
        <v>304</v>
      </c>
      <c r="BM4" s="101" t="s">
        <v>158</v>
      </c>
    </row>
    <row r="5" spans="1:68" x14ac:dyDescent="0.3">
      <c r="A5" s="52"/>
      <c r="B5" s="52"/>
      <c r="C5" s="52"/>
      <c r="D5" s="52"/>
      <c r="E5" s="394"/>
      <c r="F5" s="395"/>
      <c r="G5" s="395"/>
      <c r="H5" s="395"/>
      <c r="I5" s="615"/>
      <c r="J5" s="533"/>
      <c r="K5" s="533"/>
      <c r="L5" s="533"/>
      <c r="M5" s="533"/>
      <c r="N5" s="615"/>
      <c r="O5" s="347"/>
      <c r="P5" s="347"/>
      <c r="Q5" s="347"/>
      <c r="R5" s="347"/>
      <c r="S5" s="981"/>
      <c r="T5" s="117"/>
      <c r="U5" s="117"/>
      <c r="V5" s="117"/>
      <c r="W5" s="117"/>
      <c r="X5" s="702"/>
      <c r="Y5" s="527"/>
      <c r="Z5" s="527"/>
      <c r="AA5" s="527"/>
      <c r="AB5" s="527"/>
      <c r="AC5" s="702"/>
      <c r="AD5" s="348"/>
      <c r="AE5" s="272"/>
      <c r="AF5" s="272"/>
      <c r="AG5" s="891"/>
      <c r="AH5" s="397"/>
      <c r="AI5" s="397"/>
      <c r="AJ5" s="397"/>
      <c r="AK5" s="397"/>
      <c r="AL5" s="397"/>
      <c r="AM5" s="397"/>
      <c r="AN5" s="891"/>
      <c r="AO5" s="1452"/>
      <c r="AP5" s="1452"/>
      <c r="AQ5" s="1452"/>
      <c r="AR5" s="891"/>
      <c r="AS5" s="374"/>
      <c r="AT5" s="374"/>
      <c r="AU5" s="374"/>
      <c r="AV5" s="374"/>
      <c r="AW5" s="746"/>
      <c r="AX5" s="918"/>
      <c r="AY5" s="918"/>
      <c r="AZ5" s="918"/>
      <c r="BA5" s="918"/>
      <c r="BB5" s="612"/>
      <c r="BC5" s="117"/>
      <c r="BD5" s="117"/>
      <c r="BE5" s="117"/>
      <c r="BF5" s="117"/>
      <c r="BG5" s="888"/>
      <c r="BH5" s="527"/>
      <c r="BI5" s="527"/>
      <c r="BJ5" s="527"/>
      <c r="BK5" s="527"/>
      <c r="BL5" s="888"/>
      <c r="BM5" s="94"/>
      <c r="BN5" s="50" t="s">
        <v>424</v>
      </c>
    </row>
    <row r="6" spans="1:68" ht="21" customHeight="1" x14ac:dyDescent="0.3">
      <c r="A6" s="51" t="s">
        <v>130</v>
      </c>
      <c r="B6" s="58">
        <v>2605</v>
      </c>
      <c r="C6" s="91" t="s">
        <v>195</v>
      </c>
      <c r="D6" s="51" t="s">
        <v>390</v>
      </c>
      <c r="E6" s="408"/>
      <c r="F6" s="496"/>
      <c r="G6" s="496"/>
      <c r="H6" s="496"/>
      <c r="I6" s="1106">
        <f>SUM(E6:H6)</f>
        <v>0</v>
      </c>
      <c r="J6" s="496"/>
      <c r="K6" s="496"/>
      <c r="L6" s="496"/>
      <c r="M6" s="496"/>
      <c r="N6" s="1106">
        <f>SUM(J6:M6)</f>
        <v>0</v>
      </c>
      <c r="O6" s="415"/>
      <c r="P6" s="415"/>
      <c r="Q6" s="415"/>
      <c r="R6" s="415"/>
      <c r="S6" s="912">
        <f t="shared" ref="S6:S27" si="0">SUM(O6:R6)</f>
        <v>0</v>
      </c>
      <c r="T6" s="121"/>
      <c r="U6" s="121"/>
      <c r="V6" s="121"/>
      <c r="W6" s="121"/>
      <c r="X6" s="707"/>
      <c r="Y6" s="1123"/>
      <c r="Z6" s="1123"/>
      <c r="AA6" s="1123"/>
      <c r="AB6" s="1123"/>
      <c r="AC6" s="707"/>
      <c r="AD6" s="110"/>
      <c r="AE6" s="1150"/>
      <c r="AF6" s="1150"/>
      <c r="AG6" s="1151"/>
      <c r="AH6" s="1152"/>
      <c r="AI6" s="1152"/>
      <c r="AJ6" s="1152"/>
      <c r="AK6" s="1152"/>
      <c r="AL6" s="1152"/>
      <c r="AM6" s="1152"/>
      <c r="AN6" s="1154"/>
      <c r="AO6" s="1453"/>
      <c r="AP6" s="1453"/>
      <c r="AQ6" s="1453"/>
      <c r="AR6" s="1154"/>
      <c r="AS6" s="412"/>
      <c r="AT6" s="412"/>
      <c r="AU6" s="412"/>
      <c r="AV6" s="412"/>
      <c r="AW6" s="750"/>
      <c r="AX6" s="1139"/>
      <c r="AY6" s="1139"/>
      <c r="AZ6" s="1139"/>
      <c r="BA6" s="1139"/>
      <c r="BB6" s="911"/>
      <c r="BC6" s="121"/>
      <c r="BD6" s="121"/>
      <c r="BE6" s="121"/>
      <c r="BF6" s="121"/>
      <c r="BG6" s="911"/>
      <c r="BH6" s="121"/>
      <c r="BI6" s="121"/>
      <c r="BJ6" s="121"/>
      <c r="BK6" s="121"/>
      <c r="BL6" s="911"/>
      <c r="BM6" s="1153">
        <f>SUM(I6,N6)</f>
        <v>0</v>
      </c>
      <c r="BN6" s="996"/>
      <c r="BO6" s="88"/>
      <c r="BP6" s="1285"/>
    </row>
    <row r="7" spans="1:68" ht="21" customHeight="1" x14ac:dyDescent="0.3">
      <c r="A7" s="51" t="s">
        <v>333</v>
      </c>
      <c r="B7" s="57">
        <v>4098</v>
      </c>
      <c r="C7" s="64" t="s">
        <v>24</v>
      </c>
      <c r="D7" s="56" t="s">
        <v>24</v>
      </c>
      <c r="E7" s="408">
        <v>6</v>
      </c>
      <c r="F7" s="496"/>
      <c r="G7" s="496">
        <v>6</v>
      </c>
      <c r="H7" s="496">
        <v>0.5</v>
      </c>
      <c r="I7" s="1106">
        <f>SUM(E7:H7)</f>
        <v>12.5</v>
      </c>
      <c r="J7" s="496">
        <v>6</v>
      </c>
      <c r="K7" s="496"/>
      <c r="L7" s="496">
        <v>2</v>
      </c>
      <c r="M7" s="496">
        <v>0.5</v>
      </c>
      <c r="N7" s="1106">
        <f>SUM(J7:M7)</f>
        <v>8.5</v>
      </c>
      <c r="O7" s="415">
        <v>2</v>
      </c>
      <c r="P7" s="415">
        <v>3</v>
      </c>
      <c r="Q7" s="415"/>
      <c r="R7" s="415">
        <v>1</v>
      </c>
      <c r="S7" s="912">
        <f t="shared" si="0"/>
        <v>6</v>
      </c>
      <c r="T7" s="121">
        <v>4</v>
      </c>
      <c r="U7" s="121"/>
      <c r="V7" s="121">
        <v>4</v>
      </c>
      <c r="W7" s="121">
        <v>2</v>
      </c>
      <c r="X7" s="707">
        <f>SUM(T7:W7)</f>
        <v>10</v>
      </c>
      <c r="Y7" s="121">
        <v>3</v>
      </c>
      <c r="Z7" s="121"/>
      <c r="AA7" s="121">
        <v>3</v>
      </c>
      <c r="AB7" s="121">
        <v>2</v>
      </c>
      <c r="AC7" s="707">
        <f>SUM(Y7:AB7)</f>
        <v>8</v>
      </c>
      <c r="AD7" s="110">
        <v>3</v>
      </c>
      <c r="AE7" s="1150">
        <v>4</v>
      </c>
      <c r="AF7" s="1150">
        <v>6</v>
      </c>
      <c r="AG7" s="1154">
        <f>SUM(AD7:AF7)</f>
        <v>13</v>
      </c>
      <c r="AH7" s="1152">
        <v>5</v>
      </c>
      <c r="AI7" s="1152">
        <v>2</v>
      </c>
      <c r="AJ7" s="1152">
        <v>4</v>
      </c>
      <c r="AK7" s="1152">
        <v>4</v>
      </c>
      <c r="AL7" s="1152">
        <v>6</v>
      </c>
      <c r="AM7" s="1152">
        <v>5</v>
      </c>
      <c r="AN7" s="1154">
        <f>SUM(AH7:AM7)</f>
        <v>26</v>
      </c>
      <c r="AO7" s="1453">
        <v>3</v>
      </c>
      <c r="AP7" s="1453">
        <v>1</v>
      </c>
      <c r="AQ7" s="1453"/>
      <c r="AR7" s="1154">
        <f>SUM(AO7:AQ7)</f>
        <v>4</v>
      </c>
      <c r="AS7" s="412">
        <v>3</v>
      </c>
      <c r="AT7" s="412">
        <v>1</v>
      </c>
      <c r="AU7" s="412">
        <v>4</v>
      </c>
      <c r="AV7" s="412">
        <v>3</v>
      </c>
      <c r="AW7" s="750">
        <f>SUM(AS7:AV7)</f>
        <v>11</v>
      </c>
      <c r="AX7" s="412">
        <v>3</v>
      </c>
      <c r="AY7" s="412">
        <v>1</v>
      </c>
      <c r="AZ7" s="412">
        <v>3</v>
      </c>
      <c r="BA7" s="412">
        <v>3</v>
      </c>
      <c r="BB7" s="911">
        <f>SUM(AX7:BA7)</f>
        <v>10</v>
      </c>
      <c r="BC7" s="121">
        <v>1</v>
      </c>
      <c r="BD7" s="121"/>
      <c r="BE7" s="121">
        <v>5</v>
      </c>
      <c r="BF7" s="121">
        <v>2</v>
      </c>
      <c r="BG7" s="911">
        <f>SUM(BC7:BF7)</f>
        <v>8</v>
      </c>
      <c r="BH7" s="121">
        <v>1</v>
      </c>
      <c r="BI7" s="121"/>
      <c r="BJ7" s="121">
        <v>5</v>
      </c>
      <c r="BK7" s="121">
        <v>2</v>
      </c>
      <c r="BL7" s="911">
        <f>SUM(BH7:BK7)</f>
        <v>8</v>
      </c>
      <c r="BM7" s="1316">
        <f>SUM(I7,N7,S7,X7,AC7,AG7,AN7,AW7,BB7,BG7,BL7,AR7)</f>
        <v>125</v>
      </c>
      <c r="BN7" s="996">
        <v>2</v>
      </c>
      <c r="BO7" s="88"/>
      <c r="BP7" s="1285"/>
    </row>
    <row r="8" spans="1:68" ht="21" customHeight="1" x14ac:dyDescent="0.3">
      <c r="A8" s="51" t="s">
        <v>237</v>
      </c>
      <c r="B8" s="57">
        <v>4004</v>
      </c>
      <c r="C8" s="64" t="s">
        <v>195</v>
      </c>
      <c r="D8" s="56" t="s">
        <v>238</v>
      </c>
      <c r="E8" s="408"/>
      <c r="F8" s="496"/>
      <c r="G8" s="496"/>
      <c r="H8" s="496"/>
      <c r="I8" s="1106">
        <f>SUM(E8:H8)</f>
        <v>0</v>
      </c>
      <c r="J8" s="496"/>
      <c r="K8" s="496"/>
      <c r="L8" s="496"/>
      <c r="M8" s="496"/>
      <c r="N8" s="1106">
        <f>SUM(J8:M8)</f>
        <v>0</v>
      </c>
      <c r="O8" s="415"/>
      <c r="P8" s="415"/>
      <c r="Q8" s="415"/>
      <c r="R8" s="415"/>
      <c r="S8" s="912">
        <f t="shared" si="0"/>
        <v>0</v>
      </c>
      <c r="T8" s="121"/>
      <c r="U8" s="121"/>
      <c r="V8" s="121"/>
      <c r="W8" s="121"/>
      <c r="X8" s="707">
        <f>SUM(T8:W8)</f>
        <v>0</v>
      </c>
      <c r="Y8" s="121"/>
      <c r="Z8" s="121"/>
      <c r="AA8" s="121"/>
      <c r="AB8" s="121"/>
      <c r="AC8" s="707">
        <f>SUM(Y8:AB8)</f>
        <v>0</v>
      </c>
      <c r="AD8" s="110"/>
      <c r="AE8" s="1150"/>
      <c r="AF8" s="1150"/>
      <c r="AG8" s="1154"/>
      <c r="AH8" s="1152"/>
      <c r="AI8" s="1152"/>
      <c r="AJ8" s="1152"/>
      <c r="AK8" s="1152"/>
      <c r="AL8" s="1152"/>
      <c r="AM8" s="1152"/>
      <c r="AN8" s="1154"/>
      <c r="AO8" s="1453"/>
      <c r="AP8" s="1453"/>
      <c r="AQ8" s="1453"/>
      <c r="AR8" s="1154"/>
      <c r="AS8" s="412"/>
      <c r="AT8" s="412"/>
      <c r="AU8" s="412"/>
      <c r="AV8" s="412"/>
      <c r="AW8" s="750">
        <f>SUM(AS8:AV8)</f>
        <v>0</v>
      </c>
      <c r="AX8" s="412"/>
      <c r="AY8" s="412"/>
      <c r="AZ8" s="412"/>
      <c r="BA8" s="412"/>
      <c r="BB8" s="911"/>
      <c r="BC8" s="121"/>
      <c r="BD8" s="121"/>
      <c r="BE8" s="121"/>
      <c r="BF8" s="121"/>
      <c r="BG8" s="911">
        <f>SUM(BC8:BF8)</f>
        <v>0</v>
      </c>
      <c r="BH8" s="121"/>
      <c r="BI8" s="121"/>
      <c r="BJ8" s="121"/>
      <c r="BK8" s="121"/>
      <c r="BL8" s="911">
        <f>SUM(BH8:BK8)</f>
        <v>0</v>
      </c>
      <c r="BM8" s="1316">
        <f t="shared" ref="BM8:BM22" si="1">SUM(I8,N8,S8,X8,AC8,AG8,AN8,AW8,BB8,BG8,BL8,AR8)</f>
        <v>0</v>
      </c>
      <c r="BN8" s="996"/>
      <c r="BO8" s="88"/>
      <c r="BP8" s="1285"/>
    </row>
    <row r="9" spans="1:68" ht="21" customHeight="1" x14ac:dyDescent="0.3">
      <c r="A9" s="51" t="s">
        <v>184</v>
      </c>
      <c r="B9" s="57">
        <v>2997</v>
      </c>
      <c r="C9" s="51" t="s">
        <v>185</v>
      </c>
      <c r="D9" s="277" t="s">
        <v>185</v>
      </c>
      <c r="E9" s="408"/>
      <c r="F9" s="496"/>
      <c r="G9" s="496"/>
      <c r="H9" s="496"/>
      <c r="I9" s="1106"/>
      <c r="J9" s="496"/>
      <c r="K9" s="496"/>
      <c r="L9" s="496"/>
      <c r="M9" s="496"/>
      <c r="N9" s="1106"/>
      <c r="O9" s="415"/>
      <c r="P9" s="415"/>
      <c r="Q9" s="415"/>
      <c r="R9" s="415"/>
      <c r="S9" s="912">
        <f t="shared" si="0"/>
        <v>0</v>
      </c>
      <c r="T9" s="1156"/>
      <c r="U9" s="1156"/>
      <c r="V9" s="1156"/>
      <c r="W9" s="1156"/>
      <c r="X9" s="1157"/>
      <c r="Y9" s="1158"/>
      <c r="Z9" s="1158"/>
      <c r="AA9" s="1158"/>
      <c r="AB9" s="1158"/>
      <c r="AC9" s="1157"/>
      <c r="AD9" s="110"/>
      <c r="AE9" s="1150"/>
      <c r="AF9" s="1150"/>
      <c r="AG9" s="1154">
        <f>SUM(AD9:AF9)</f>
        <v>0</v>
      </c>
      <c r="AH9" s="1152"/>
      <c r="AI9" s="1152"/>
      <c r="AJ9" s="1152"/>
      <c r="AK9" s="1152"/>
      <c r="AL9" s="1152"/>
      <c r="AM9" s="1152"/>
      <c r="AN9" s="1154"/>
      <c r="AO9" s="1453"/>
      <c r="AP9" s="1453"/>
      <c r="AQ9" s="1453"/>
      <c r="AR9" s="1154"/>
      <c r="AS9" s="412"/>
      <c r="AT9" s="412"/>
      <c r="AU9" s="412"/>
      <c r="AV9" s="412"/>
      <c r="AW9" s="750"/>
      <c r="AX9" s="412"/>
      <c r="AY9" s="412"/>
      <c r="AZ9" s="412"/>
      <c r="BA9" s="412"/>
      <c r="BB9" s="911"/>
      <c r="BC9" s="121"/>
      <c r="BD9" s="121"/>
      <c r="BE9" s="121"/>
      <c r="BF9" s="121"/>
      <c r="BG9" s="911"/>
      <c r="BH9" s="121"/>
      <c r="BI9" s="121"/>
      <c r="BJ9" s="121"/>
      <c r="BK9" s="121"/>
      <c r="BL9" s="911"/>
      <c r="BM9" s="1316">
        <f t="shared" si="1"/>
        <v>0</v>
      </c>
      <c r="BN9" s="996"/>
      <c r="BO9" s="1285"/>
      <c r="BP9" s="1285"/>
    </row>
    <row r="10" spans="1:68" ht="21" customHeight="1" x14ac:dyDescent="0.3">
      <c r="A10" s="51" t="s">
        <v>159</v>
      </c>
      <c r="B10" s="57">
        <v>2630</v>
      </c>
      <c r="C10" s="51" t="s">
        <v>27</v>
      </c>
      <c r="D10" s="56" t="s">
        <v>27</v>
      </c>
      <c r="E10" s="408"/>
      <c r="F10" s="496"/>
      <c r="G10" s="496"/>
      <c r="H10" s="496"/>
      <c r="I10" s="1106"/>
      <c r="J10" s="496"/>
      <c r="K10" s="496"/>
      <c r="L10" s="496"/>
      <c r="M10" s="496"/>
      <c r="N10" s="1106"/>
      <c r="O10" s="415"/>
      <c r="P10" s="415"/>
      <c r="Q10" s="415"/>
      <c r="R10" s="415"/>
      <c r="S10" s="912">
        <f t="shared" si="0"/>
        <v>0</v>
      </c>
      <c r="T10" s="121"/>
      <c r="U10" s="121"/>
      <c r="V10" s="121"/>
      <c r="W10" s="121"/>
      <c r="X10" s="707"/>
      <c r="Y10" s="121"/>
      <c r="Z10" s="121"/>
      <c r="AA10" s="121"/>
      <c r="AB10" s="121"/>
      <c r="AC10" s="707"/>
      <c r="AD10" s="110"/>
      <c r="AE10" s="1150"/>
      <c r="AF10" s="1150"/>
      <c r="AG10" s="1154">
        <f>SUM(AD10:AF10)</f>
        <v>0</v>
      </c>
      <c r="AH10" s="1152"/>
      <c r="AI10" s="1152"/>
      <c r="AJ10" s="1152"/>
      <c r="AK10" s="1152"/>
      <c r="AL10" s="1152"/>
      <c r="AM10" s="1152"/>
      <c r="AN10" s="1154"/>
      <c r="AO10" s="1453"/>
      <c r="AP10" s="1453"/>
      <c r="AQ10" s="1453"/>
      <c r="AR10" s="1154"/>
      <c r="AS10" s="412"/>
      <c r="AT10" s="412"/>
      <c r="AU10" s="412"/>
      <c r="AV10" s="412"/>
      <c r="AW10" s="750">
        <f>SUM(AS10:AV10)</f>
        <v>0</v>
      </c>
      <c r="AX10" s="412"/>
      <c r="AY10" s="412"/>
      <c r="AZ10" s="412"/>
      <c r="BA10" s="412"/>
      <c r="BB10" s="911">
        <f>SUM(AX10:BA10)</f>
        <v>0</v>
      </c>
      <c r="BC10" s="121"/>
      <c r="BD10" s="121"/>
      <c r="BE10" s="121"/>
      <c r="BF10" s="121"/>
      <c r="BG10" s="911"/>
      <c r="BH10" s="121"/>
      <c r="BI10" s="121"/>
      <c r="BJ10" s="121"/>
      <c r="BK10" s="121"/>
      <c r="BL10" s="911"/>
      <c r="BM10" s="1316">
        <f t="shared" si="1"/>
        <v>0</v>
      </c>
      <c r="BN10" s="996"/>
      <c r="BO10" s="88"/>
      <c r="BP10" s="1285"/>
    </row>
    <row r="11" spans="1:68" ht="21" customHeight="1" x14ac:dyDescent="0.3">
      <c r="A11" s="71" t="s">
        <v>42</v>
      </c>
      <c r="B11" s="57">
        <v>2642</v>
      </c>
      <c r="C11" s="71" t="s">
        <v>43</v>
      </c>
      <c r="D11" s="261" t="s">
        <v>43</v>
      </c>
      <c r="E11" s="408"/>
      <c r="F11" s="496"/>
      <c r="G11" s="496">
        <v>4</v>
      </c>
      <c r="H11" s="496"/>
      <c r="I11" s="1106">
        <f>SUM(E11:H11)</f>
        <v>4</v>
      </c>
      <c r="J11" s="496"/>
      <c r="K11" s="496"/>
      <c r="L11" s="496">
        <v>5</v>
      </c>
      <c r="M11" s="496"/>
      <c r="N11" s="1106">
        <f>SUM(J11:M11)</f>
        <v>5</v>
      </c>
      <c r="O11" s="415"/>
      <c r="P11" s="415"/>
      <c r="Q11" s="415"/>
      <c r="R11" s="415"/>
      <c r="S11" s="912">
        <f t="shared" si="0"/>
        <v>0</v>
      </c>
      <c r="T11" s="121"/>
      <c r="U11" s="121"/>
      <c r="V11" s="121"/>
      <c r="W11" s="121"/>
      <c r="X11" s="707">
        <f>SUM(T11:W11)</f>
        <v>0</v>
      </c>
      <c r="Y11" s="121"/>
      <c r="Z11" s="121"/>
      <c r="AA11" s="121"/>
      <c r="AB11" s="121"/>
      <c r="AC11" s="707">
        <f>SUM(Y11:AB11)</f>
        <v>0</v>
      </c>
      <c r="AD11" s="110"/>
      <c r="AE11" s="1150"/>
      <c r="AF11" s="1150"/>
      <c r="AG11" s="1154">
        <f>SUM(AD11:AF11)</f>
        <v>0</v>
      </c>
      <c r="AH11" s="1152"/>
      <c r="AI11" s="1152"/>
      <c r="AJ11" s="1152"/>
      <c r="AK11" s="1152"/>
      <c r="AL11" s="1152"/>
      <c r="AM11" s="1152"/>
      <c r="AN11" s="1154"/>
      <c r="AO11" s="1453"/>
      <c r="AP11" s="1453"/>
      <c r="AQ11" s="1453"/>
      <c r="AR11" s="1154"/>
      <c r="AS11" s="412"/>
      <c r="AT11" s="412"/>
      <c r="AU11" s="412"/>
      <c r="AV11" s="412"/>
      <c r="AW11" s="750">
        <f>SUM(AS11:AV11)</f>
        <v>0</v>
      </c>
      <c r="AX11" s="412"/>
      <c r="AY11" s="412"/>
      <c r="AZ11" s="412"/>
      <c r="BA11" s="412"/>
      <c r="BB11" s="911">
        <f>SUM(AX11:BA11)</f>
        <v>0</v>
      </c>
      <c r="BC11" s="121"/>
      <c r="BD11" s="121"/>
      <c r="BE11" s="121"/>
      <c r="BF11" s="121"/>
      <c r="BG11" s="911">
        <f>SUM(BC11:BF11)</f>
        <v>0</v>
      </c>
      <c r="BH11" s="121"/>
      <c r="BI11" s="121"/>
      <c r="BJ11" s="121"/>
      <c r="BK11" s="121"/>
      <c r="BL11" s="911">
        <f>SUM(BH11:BK11)</f>
        <v>0</v>
      </c>
      <c r="BM11" s="1316">
        <f t="shared" si="1"/>
        <v>9</v>
      </c>
      <c r="BN11" s="996" t="s">
        <v>532</v>
      </c>
      <c r="BO11" s="88"/>
      <c r="BP11" s="1285"/>
    </row>
    <row r="12" spans="1:68" ht="21" customHeight="1" x14ac:dyDescent="0.3">
      <c r="A12" s="263" t="s">
        <v>210</v>
      </c>
      <c r="B12" s="81" t="s">
        <v>742</v>
      </c>
      <c r="C12" s="263" t="s">
        <v>211</v>
      </c>
      <c r="D12" s="56" t="s">
        <v>211</v>
      </c>
      <c r="E12" s="408"/>
      <c r="F12" s="496"/>
      <c r="G12" s="496"/>
      <c r="H12" s="496"/>
      <c r="I12" s="1106"/>
      <c r="J12" s="496"/>
      <c r="K12" s="496"/>
      <c r="L12" s="496"/>
      <c r="M12" s="496"/>
      <c r="N12" s="1106"/>
      <c r="O12" s="415"/>
      <c r="P12" s="415"/>
      <c r="Q12" s="415"/>
      <c r="R12" s="415"/>
      <c r="S12" s="912">
        <f t="shared" si="0"/>
        <v>0</v>
      </c>
      <c r="T12" s="121"/>
      <c r="U12" s="121"/>
      <c r="V12" s="121"/>
      <c r="W12" s="121"/>
      <c r="X12" s="707"/>
      <c r="Y12" s="121"/>
      <c r="Z12" s="121"/>
      <c r="AA12" s="121"/>
      <c r="AB12" s="121"/>
      <c r="AC12" s="707"/>
      <c r="AD12" s="110"/>
      <c r="AE12" s="1150"/>
      <c r="AF12" s="1150"/>
      <c r="AG12" s="1151"/>
      <c r="AH12" s="1152">
        <v>2</v>
      </c>
      <c r="AI12" s="1152"/>
      <c r="AJ12" s="1152"/>
      <c r="AK12" s="1152"/>
      <c r="AL12" s="1152"/>
      <c r="AM12" s="1152"/>
      <c r="AN12" s="1154">
        <f>SUM(AH12:AK12)</f>
        <v>2</v>
      </c>
      <c r="AO12" s="1453"/>
      <c r="AP12" s="1453"/>
      <c r="AQ12" s="1453"/>
      <c r="AR12" s="1154"/>
      <c r="AS12" s="412"/>
      <c r="AT12" s="412"/>
      <c r="AU12" s="412">
        <v>1</v>
      </c>
      <c r="AV12" s="412"/>
      <c r="AW12" s="750">
        <f>SUM(AS12:AV12)</f>
        <v>1</v>
      </c>
      <c r="AX12" s="412"/>
      <c r="AY12" s="412"/>
      <c r="AZ12" s="412">
        <v>1</v>
      </c>
      <c r="BA12" s="412"/>
      <c r="BB12" s="911">
        <f>SUM(AX12:BA12)</f>
        <v>1</v>
      </c>
      <c r="BC12" s="121"/>
      <c r="BD12" s="121"/>
      <c r="BE12" s="121"/>
      <c r="BF12" s="121"/>
      <c r="BG12" s="911"/>
      <c r="BH12" s="121"/>
      <c r="BI12" s="121"/>
      <c r="BJ12" s="121"/>
      <c r="BK12" s="121"/>
      <c r="BL12" s="911"/>
      <c r="BM12" s="1316">
        <f t="shared" si="1"/>
        <v>4</v>
      </c>
      <c r="BN12" s="996">
        <v>7</v>
      </c>
      <c r="BO12" s="1285"/>
    </row>
    <row r="13" spans="1:68" ht="21" customHeight="1" x14ac:dyDescent="0.3">
      <c r="A13" s="51" t="s">
        <v>462</v>
      </c>
      <c r="B13" s="96">
        <v>4093</v>
      </c>
      <c r="C13" s="91" t="s">
        <v>95</v>
      </c>
      <c r="D13" s="56" t="s">
        <v>95</v>
      </c>
      <c r="E13" s="1116"/>
      <c r="F13" s="1160"/>
      <c r="G13" s="496"/>
      <c r="H13" s="496"/>
      <c r="I13" s="1106">
        <f>SUM(E13:H13)</f>
        <v>0</v>
      </c>
      <c r="J13" s="496"/>
      <c r="K13" s="496"/>
      <c r="L13" s="496"/>
      <c r="M13" s="496"/>
      <c r="N13" s="1106"/>
      <c r="O13" s="1162"/>
      <c r="P13" s="415"/>
      <c r="Q13" s="1162"/>
      <c r="R13" s="415"/>
      <c r="S13" s="912">
        <f t="shared" si="0"/>
        <v>0</v>
      </c>
      <c r="T13" s="1156"/>
      <c r="U13" s="1156"/>
      <c r="V13" s="121"/>
      <c r="W13" s="1156"/>
      <c r="X13" s="1157"/>
      <c r="Y13" s="1156"/>
      <c r="Z13" s="1156"/>
      <c r="AA13" s="1156"/>
      <c r="AB13" s="1156"/>
      <c r="AC13" s="1157"/>
      <c r="AD13" s="1140"/>
      <c r="AE13" s="1150">
        <v>0</v>
      </c>
      <c r="AF13" s="1150">
        <v>3</v>
      </c>
      <c r="AG13" s="1154">
        <f>SUM(AD13:AF13)</f>
        <v>3</v>
      </c>
      <c r="AH13" s="1152"/>
      <c r="AI13" s="1152"/>
      <c r="AJ13" s="1152"/>
      <c r="AK13" s="1152"/>
      <c r="AL13" s="1152"/>
      <c r="AM13" s="1152"/>
      <c r="AN13" s="1154"/>
      <c r="AO13" s="1453"/>
      <c r="AP13" s="1453"/>
      <c r="AQ13" s="1453"/>
      <c r="AR13" s="1154"/>
      <c r="AS13" s="412"/>
      <c r="AT13" s="412"/>
      <c r="AU13" s="412"/>
      <c r="AV13" s="412"/>
      <c r="AW13" s="750"/>
      <c r="AX13" s="412"/>
      <c r="AY13" s="412"/>
      <c r="AZ13" s="412"/>
      <c r="BA13" s="412"/>
      <c r="BB13" s="911"/>
      <c r="BC13" s="121"/>
      <c r="BD13" s="121"/>
      <c r="BE13" s="121"/>
      <c r="BF13" s="121"/>
      <c r="BG13" s="911"/>
      <c r="BH13" s="121"/>
      <c r="BI13" s="121"/>
      <c r="BJ13" s="121"/>
      <c r="BK13" s="121"/>
      <c r="BL13" s="911"/>
      <c r="BM13" s="1316">
        <f t="shared" si="1"/>
        <v>3</v>
      </c>
      <c r="BN13" s="996" t="s">
        <v>532</v>
      </c>
      <c r="BO13" s="1285"/>
    </row>
    <row r="14" spans="1:68" ht="21" customHeight="1" x14ac:dyDescent="0.3">
      <c r="A14" s="51" t="s">
        <v>214</v>
      </c>
      <c r="B14" s="96">
        <v>2565</v>
      </c>
      <c r="C14" s="91" t="s">
        <v>43</v>
      </c>
      <c r="D14" s="91" t="s">
        <v>43</v>
      </c>
      <c r="E14" s="496"/>
      <c r="F14" s="496"/>
      <c r="G14" s="496"/>
      <c r="H14" s="496"/>
      <c r="I14" s="1106"/>
      <c r="J14" s="496"/>
      <c r="K14" s="496"/>
      <c r="L14" s="496"/>
      <c r="M14" s="496"/>
      <c r="N14" s="1115"/>
      <c r="O14" s="415"/>
      <c r="P14" s="415"/>
      <c r="Q14" s="415"/>
      <c r="R14" s="415"/>
      <c r="S14" s="912">
        <f t="shared" si="0"/>
        <v>0</v>
      </c>
      <c r="T14" s="121"/>
      <c r="U14" s="121"/>
      <c r="V14" s="121"/>
      <c r="W14" s="121"/>
      <c r="X14" s="707"/>
      <c r="Y14" s="121"/>
      <c r="Z14" s="121"/>
      <c r="AA14" s="121"/>
      <c r="AB14" s="121"/>
      <c r="AC14" s="707"/>
      <c r="AD14" s="110"/>
      <c r="AE14" s="1150"/>
      <c r="AF14" s="1150"/>
      <c r="AG14" s="1154"/>
      <c r="AH14" s="1152"/>
      <c r="AI14" s="1152"/>
      <c r="AJ14" s="1152"/>
      <c r="AK14" s="1152"/>
      <c r="AL14" s="1152"/>
      <c r="AM14" s="1152"/>
      <c r="AN14" s="1154"/>
      <c r="AO14" s="1453"/>
      <c r="AP14" s="1453"/>
      <c r="AQ14" s="1453"/>
      <c r="AR14" s="1154"/>
      <c r="AS14" s="412"/>
      <c r="AT14" s="412"/>
      <c r="AU14" s="412"/>
      <c r="AV14" s="412"/>
      <c r="AW14" s="750"/>
      <c r="AX14" s="412"/>
      <c r="AY14" s="412"/>
      <c r="AZ14" s="412"/>
      <c r="BA14" s="412"/>
      <c r="BB14" s="911"/>
      <c r="BC14" s="121"/>
      <c r="BD14" s="121"/>
      <c r="BE14" s="121"/>
      <c r="BF14" s="121"/>
      <c r="BG14" s="911"/>
      <c r="BH14" s="121"/>
      <c r="BI14" s="121"/>
      <c r="BJ14" s="121"/>
      <c r="BK14" s="121"/>
      <c r="BL14" s="911"/>
      <c r="BM14" s="1316">
        <f t="shared" si="1"/>
        <v>0</v>
      </c>
      <c r="BN14" s="996"/>
      <c r="BO14" s="1285"/>
    </row>
    <row r="15" spans="1:68" ht="21" customHeight="1" x14ac:dyDescent="0.3">
      <c r="A15" s="51" t="s">
        <v>496</v>
      </c>
      <c r="B15" s="96">
        <v>3161</v>
      </c>
      <c r="C15" s="91" t="s">
        <v>334</v>
      </c>
      <c r="D15" s="91" t="s">
        <v>334</v>
      </c>
      <c r="E15" s="408"/>
      <c r="F15" s="496"/>
      <c r="G15" s="496">
        <v>1</v>
      </c>
      <c r="H15" s="496"/>
      <c r="I15" s="1106">
        <f>SUM(E15:H15)</f>
        <v>1</v>
      </c>
      <c r="J15" s="496"/>
      <c r="K15" s="496"/>
      <c r="L15" s="496">
        <v>4</v>
      </c>
      <c r="M15" s="496"/>
      <c r="N15" s="1115">
        <f>SUM(J15:M15)</f>
        <v>4</v>
      </c>
      <c r="O15" s="415"/>
      <c r="P15" s="1162"/>
      <c r="Q15" s="1162"/>
      <c r="R15" s="415"/>
      <c r="S15" s="912">
        <f t="shared" si="0"/>
        <v>0</v>
      </c>
      <c r="T15" s="1156">
        <v>3</v>
      </c>
      <c r="U15" s="121"/>
      <c r="V15" s="121">
        <v>3</v>
      </c>
      <c r="W15" s="121"/>
      <c r="X15" s="707">
        <f>SUM(T15:W15)</f>
        <v>6</v>
      </c>
      <c r="Y15" s="121">
        <v>4</v>
      </c>
      <c r="Z15" s="121"/>
      <c r="AA15" s="121">
        <v>2</v>
      </c>
      <c r="AB15" s="121"/>
      <c r="AC15" s="707">
        <f>SUM(Y15:AB15)</f>
        <v>6</v>
      </c>
      <c r="AD15" s="110"/>
      <c r="AE15" s="110"/>
      <c r="AF15" s="110"/>
      <c r="AG15" s="911"/>
      <c r="AH15" s="420"/>
      <c r="AI15" s="420">
        <v>1</v>
      </c>
      <c r="AJ15" s="420"/>
      <c r="AK15" s="420"/>
      <c r="AL15" s="420"/>
      <c r="AM15" s="420"/>
      <c r="AN15" s="911">
        <f>SUM(AH15:AK15)</f>
        <v>1</v>
      </c>
      <c r="AO15" s="1176"/>
      <c r="AP15" s="1176"/>
      <c r="AQ15" s="1176"/>
      <c r="AR15" s="911"/>
      <c r="AS15" s="412"/>
      <c r="AT15" s="412"/>
      <c r="AU15" s="412">
        <v>3</v>
      </c>
      <c r="AV15" s="412"/>
      <c r="AW15" s="750">
        <f>SUM(AS15:AV15)</f>
        <v>3</v>
      </c>
      <c r="AX15" s="412"/>
      <c r="AY15" s="412"/>
      <c r="AZ15" s="412">
        <v>4</v>
      </c>
      <c r="BA15" s="412"/>
      <c r="BB15" s="911">
        <f>SUM(AX15:BA15)</f>
        <v>4</v>
      </c>
      <c r="BC15" s="121"/>
      <c r="BD15" s="121"/>
      <c r="BE15" s="121">
        <v>3</v>
      </c>
      <c r="BF15" s="121"/>
      <c r="BG15" s="911">
        <f>SUM(BC15:BF15)</f>
        <v>3</v>
      </c>
      <c r="BH15" s="121"/>
      <c r="BI15" s="121"/>
      <c r="BJ15" s="121">
        <v>3</v>
      </c>
      <c r="BK15" s="121"/>
      <c r="BL15" s="911">
        <f>SUM(BH15:BK15)</f>
        <v>3</v>
      </c>
      <c r="BM15" s="1316">
        <f t="shared" si="1"/>
        <v>31</v>
      </c>
      <c r="BN15" s="996">
        <v>5</v>
      </c>
      <c r="BO15" s="1285"/>
    </row>
    <row r="16" spans="1:68" ht="21" customHeight="1" x14ac:dyDescent="0.3">
      <c r="A16" s="71" t="s">
        <v>290</v>
      </c>
      <c r="B16" s="58">
        <v>4033</v>
      </c>
      <c r="C16" s="71" t="s">
        <v>211</v>
      </c>
      <c r="D16" s="134" t="s">
        <v>291</v>
      </c>
      <c r="E16" s="408"/>
      <c r="F16" s="496"/>
      <c r="G16" s="496"/>
      <c r="H16" s="496"/>
      <c r="I16" s="1106">
        <f>SUM(E16:H16)</f>
        <v>0</v>
      </c>
      <c r="J16" s="496"/>
      <c r="K16" s="496"/>
      <c r="L16" s="496"/>
      <c r="M16" s="496"/>
      <c r="N16" s="1115"/>
      <c r="O16" s="415"/>
      <c r="P16" s="415"/>
      <c r="Q16" s="415"/>
      <c r="R16" s="415"/>
      <c r="S16" s="912">
        <f t="shared" si="0"/>
        <v>0</v>
      </c>
      <c r="T16" s="121"/>
      <c r="U16" s="121"/>
      <c r="V16" s="121"/>
      <c r="W16" s="121"/>
      <c r="X16" s="707">
        <f>SUM(T16:W16)</f>
        <v>0</v>
      </c>
      <c r="Y16" s="121"/>
      <c r="Z16" s="121"/>
      <c r="AA16" s="121"/>
      <c r="AB16" s="121"/>
      <c r="AC16" s="707">
        <f>SUM(Y16:AB16)</f>
        <v>0</v>
      </c>
      <c r="AD16" s="110"/>
      <c r="AE16" s="110"/>
      <c r="AF16" s="110"/>
      <c r="AG16" s="911"/>
      <c r="AH16" s="420"/>
      <c r="AI16" s="420"/>
      <c r="AJ16" s="420"/>
      <c r="AK16" s="420"/>
      <c r="AL16" s="420"/>
      <c r="AM16" s="420"/>
      <c r="AN16" s="911"/>
      <c r="AO16" s="1176"/>
      <c r="AP16" s="1176"/>
      <c r="AQ16" s="1176"/>
      <c r="AR16" s="911"/>
      <c r="AS16" s="412"/>
      <c r="AT16" s="412"/>
      <c r="AU16" s="412"/>
      <c r="AV16" s="412"/>
      <c r="AW16" s="750"/>
      <c r="AX16" s="412"/>
      <c r="AY16" s="412"/>
      <c r="AZ16" s="412"/>
      <c r="BA16" s="412"/>
      <c r="BB16" s="911"/>
      <c r="BC16" s="121"/>
      <c r="BD16" s="121"/>
      <c r="BE16" s="121"/>
      <c r="BF16" s="121"/>
      <c r="BG16" s="911">
        <f>SUM(BC16:BF16)</f>
        <v>0</v>
      </c>
      <c r="BH16" s="121"/>
      <c r="BI16" s="121"/>
      <c r="BJ16" s="121"/>
      <c r="BK16" s="121"/>
      <c r="BL16" s="911">
        <f>SUM(BH16:BK16)</f>
        <v>0</v>
      </c>
      <c r="BM16" s="1316">
        <f t="shared" si="1"/>
        <v>0</v>
      </c>
      <c r="BN16" s="996"/>
      <c r="BO16" s="1285"/>
    </row>
    <row r="17" spans="1:66" ht="21" customHeight="1" x14ac:dyDescent="0.3">
      <c r="A17" s="51" t="s">
        <v>520</v>
      </c>
      <c r="B17" s="58">
        <v>3140</v>
      </c>
      <c r="C17" s="51" t="s">
        <v>521</v>
      </c>
      <c r="D17" s="51"/>
      <c r="E17" s="408"/>
      <c r="F17" s="496"/>
      <c r="G17" s="496"/>
      <c r="H17" s="496"/>
      <c r="I17" s="1106"/>
      <c r="J17" s="496"/>
      <c r="K17" s="496"/>
      <c r="L17" s="496"/>
      <c r="M17" s="496"/>
      <c r="N17" s="1115"/>
      <c r="O17" s="415"/>
      <c r="P17" s="415"/>
      <c r="Q17" s="415"/>
      <c r="R17" s="415"/>
      <c r="S17" s="912">
        <f t="shared" si="0"/>
        <v>0</v>
      </c>
      <c r="T17" s="121"/>
      <c r="U17" s="121"/>
      <c r="V17" s="121"/>
      <c r="W17" s="121"/>
      <c r="X17" s="707"/>
      <c r="Y17" s="121"/>
      <c r="Z17" s="121"/>
      <c r="AA17" s="121"/>
      <c r="AB17" s="121"/>
      <c r="AC17" s="707"/>
      <c r="AD17" s="110"/>
      <c r="AE17" s="110"/>
      <c r="AF17" s="110"/>
      <c r="AG17" s="911"/>
      <c r="AH17" s="420"/>
      <c r="AI17" s="420"/>
      <c r="AJ17" s="420"/>
      <c r="AK17" s="420"/>
      <c r="AL17" s="420"/>
      <c r="AM17" s="420"/>
      <c r="AN17" s="911"/>
      <c r="AO17" s="1176"/>
      <c r="AP17" s="1176"/>
      <c r="AQ17" s="1176"/>
      <c r="AR17" s="911"/>
      <c r="AS17" s="412"/>
      <c r="AT17" s="412"/>
      <c r="AU17" s="412"/>
      <c r="AV17" s="412"/>
      <c r="AW17" s="750"/>
      <c r="AX17" s="412"/>
      <c r="AY17" s="412"/>
      <c r="AZ17" s="412"/>
      <c r="BA17" s="412"/>
      <c r="BB17" s="911"/>
      <c r="BC17" s="121"/>
      <c r="BD17" s="121"/>
      <c r="BE17" s="121"/>
      <c r="BF17" s="121"/>
      <c r="BG17" s="911"/>
      <c r="BH17" s="121"/>
      <c r="BI17" s="121"/>
      <c r="BJ17" s="121"/>
      <c r="BK17" s="121"/>
      <c r="BL17" s="911"/>
      <c r="BM17" s="1316">
        <f t="shared" si="1"/>
        <v>0</v>
      </c>
      <c r="BN17" s="996"/>
    </row>
    <row r="18" spans="1:66" ht="21" customHeight="1" x14ac:dyDescent="0.3">
      <c r="A18" s="71" t="s">
        <v>386</v>
      </c>
      <c r="B18" s="96">
        <v>4101</v>
      </c>
      <c r="C18" s="104" t="s">
        <v>387</v>
      </c>
      <c r="D18" s="104" t="s">
        <v>387</v>
      </c>
      <c r="E18" s="408">
        <v>5</v>
      </c>
      <c r="F18" s="496">
        <v>1</v>
      </c>
      <c r="G18" s="496">
        <v>5</v>
      </c>
      <c r="H18" s="496">
        <v>6</v>
      </c>
      <c r="I18" s="1106">
        <f>SUM(E18:H18)</f>
        <v>17</v>
      </c>
      <c r="J18" s="496">
        <v>4</v>
      </c>
      <c r="K18" s="496">
        <v>1</v>
      </c>
      <c r="L18" s="496">
        <v>3</v>
      </c>
      <c r="M18" s="496">
        <v>6</v>
      </c>
      <c r="N18" s="1106">
        <f>SUM(J18:M18)</f>
        <v>14</v>
      </c>
      <c r="O18" s="415"/>
      <c r="P18" s="415"/>
      <c r="Q18" s="415"/>
      <c r="R18" s="415"/>
      <c r="S18" s="912">
        <f t="shared" si="0"/>
        <v>0</v>
      </c>
      <c r="T18" s="121"/>
      <c r="U18" s="121"/>
      <c r="V18" s="121"/>
      <c r="W18" s="121"/>
      <c r="X18" s="707"/>
      <c r="Y18" s="121"/>
      <c r="Z18" s="121"/>
      <c r="AA18" s="121"/>
      <c r="AB18" s="121"/>
      <c r="AC18" s="707"/>
      <c r="AD18" s="110"/>
      <c r="AE18" s="110"/>
      <c r="AF18" s="110"/>
      <c r="AG18" s="911"/>
      <c r="AH18" s="420"/>
      <c r="AI18" s="420"/>
      <c r="AJ18" s="420"/>
      <c r="AK18" s="420"/>
      <c r="AL18" s="420">
        <v>5</v>
      </c>
      <c r="AM18" s="420">
        <v>6</v>
      </c>
      <c r="AN18" s="911">
        <f>SUM(AH18:AM18)</f>
        <v>11</v>
      </c>
      <c r="AO18" s="1176"/>
      <c r="AP18" s="1176"/>
      <c r="AQ18" s="1176"/>
      <c r="AR18" s="911"/>
      <c r="AS18" s="412"/>
      <c r="AT18" s="412"/>
      <c r="AU18" s="412"/>
      <c r="AV18" s="412"/>
      <c r="AW18" s="750"/>
      <c r="AX18" s="412"/>
      <c r="AY18" s="412"/>
      <c r="AZ18" s="412"/>
      <c r="BA18" s="412"/>
      <c r="BB18" s="911"/>
      <c r="BC18" s="121"/>
      <c r="BD18" s="121"/>
      <c r="BE18" s="121"/>
      <c r="BF18" s="121"/>
      <c r="BG18" s="911"/>
      <c r="BH18" s="121"/>
      <c r="BI18" s="121"/>
      <c r="BJ18" s="121"/>
      <c r="BK18" s="121"/>
      <c r="BL18" s="911"/>
      <c r="BM18" s="1316">
        <f t="shared" si="1"/>
        <v>42</v>
      </c>
      <c r="BN18" s="996">
        <v>4</v>
      </c>
    </row>
    <row r="19" spans="1:66" ht="21" customHeight="1" x14ac:dyDescent="0.3">
      <c r="A19" s="186" t="s">
        <v>418</v>
      </c>
      <c r="B19" s="193">
        <v>4125</v>
      </c>
      <c r="C19" s="188" t="s">
        <v>24</v>
      </c>
      <c r="D19" s="188" t="s">
        <v>334</v>
      </c>
      <c r="E19" s="408"/>
      <c r="F19" s="496"/>
      <c r="G19" s="496"/>
      <c r="H19" s="496"/>
      <c r="I19" s="1106">
        <f>SUM(E19:H19)</f>
        <v>0</v>
      </c>
      <c r="J19" s="496"/>
      <c r="K19" s="496"/>
      <c r="L19" s="496"/>
      <c r="M19" s="496"/>
      <c r="N19" s="1106"/>
      <c r="O19" s="415"/>
      <c r="P19" s="415"/>
      <c r="Q19" s="415"/>
      <c r="R19" s="415"/>
      <c r="S19" s="912">
        <f t="shared" si="0"/>
        <v>0</v>
      </c>
      <c r="T19" s="121"/>
      <c r="U19" s="121"/>
      <c r="V19" s="121"/>
      <c r="W19" s="121"/>
      <c r="X19" s="707"/>
      <c r="Y19" s="121"/>
      <c r="Z19" s="121"/>
      <c r="AA19" s="121"/>
      <c r="AB19" s="121"/>
      <c r="AC19" s="707"/>
      <c r="AD19" s="110"/>
      <c r="AE19" s="110"/>
      <c r="AF19" s="110"/>
      <c r="AG19" s="911"/>
      <c r="AH19" s="420"/>
      <c r="AI19" s="420"/>
      <c r="AJ19" s="420"/>
      <c r="AK19" s="420"/>
      <c r="AL19" s="420"/>
      <c r="AM19" s="420"/>
      <c r="AN19" s="911"/>
      <c r="AO19" s="1176"/>
      <c r="AP19" s="1176"/>
      <c r="AQ19" s="1176"/>
      <c r="AR19" s="911"/>
      <c r="AS19" s="412"/>
      <c r="AT19" s="412"/>
      <c r="AU19" s="412"/>
      <c r="AV19" s="412"/>
      <c r="AW19" s="750"/>
      <c r="AX19" s="412"/>
      <c r="AY19" s="412"/>
      <c r="AZ19" s="412"/>
      <c r="BA19" s="412"/>
      <c r="BB19" s="911"/>
      <c r="BC19" s="121"/>
      <c r="BD19" s="121"/>
      <c r="BE19" s="121"/>
      <c r="BF19" s="121"/>
      <c r="BG19" s="911"/>
      <c r="BH19" s="121"/>
      <c r="BI19" s="121"/>
      <c r="BJ19" s="121"/>
      <c r="BK19" s="121"/>
      <c r="BL19" s="911"/>
      <c r="BM19" s="1316">
        <f t="shared" si="1"/>
        <v>0</v>
      </c>
      <c r="BN19" s="996"/>
    </row>
    <row r="20" spans="1:66" ht="21" customHeight="1" x14ac:dyDescent="0.3">
      <c r="A20" s="186" t="s">
        <v>465</v>
      </c>
      <c r="B20" s="193">
        <v>3141</v>
      </c>
      <c r="C20" s="188" t="s">
        <v>466</v>
      </c>
      <c r="D20" s="188" t="s">
        <v>466</v>
      </c>
      <c r="E20" s="408"/>
      <c r="F20" s="496"/>
      <c r="G20" s="496"/>
      <c r="H20" s="496"/>
      <c r="I20" s="1106"/>
      <c r="J20" s="496"/>
      <c r="K20" s="496"/>
      <c r="L20" s="496"/>
      <c r="M20" s="496"/>
      <c r="N20" s="1106"/>
      <c r="O20" s="415"/>
      <c r="P20" s="415"/>
      <c r="Q20" s="415"/>
      <c r="R20" s="415"/>
      <c r="S20" s="912">
        <f t="shared" si="0"/>
        <v>0</v>
      </c>
      <c r="T20" s="121"/>
      <c r="U20" s="121"/>
      <c r="V20" s="121"/>
      <c r="W20" s="121"/>
      <c r="X20" s="707"/>
      <c r="Y20" s="121"/>
      <c r="Z20" s="121"/>
      <c r="AA20" s="121"/>
      <c r="AB20" s="121"/>
      <c r="AC20" s="707"/>
      <c r="AD20" s="110"/>
      <c r="AE20" s="110"/>
      <c r="AF20" s="110"/>
      <c r="AG20" s="911"/>
      <c r="AH20" s="420"/>
      <c r="AI20" s="420"/>
      <c r="AJ20" s="420"/>
      <c r="AK20" s="420"/>
      <c r="AL20" s="420"/>
      <c r="AM20" s="420"/>
      <c r="AN20" s="911"/>
      <c r="AO20" s="1176"/>
      <c r="AP20" s="1176"/>
      <c r="AQ20" s="1176"/>
      <c r="AR20" s="911"/>
      <c r="AS20" s="412"/>
      <c r="AT20" s="412"/>
      <c r="AU20" s="412"/>
      <c r="AV20" s="412"/>
      <c r="AW20" s="750"/>
      <c r="AX20" s="412"/>
      <c r="AY20" s="412"/>
      <c r="AZ20" s="412"/>
      <c r="BA20" s="412"/>
      <c r="BB20" s="911"/>
      <c r="BC20" s="121"/>
      <c r="BD20" s="121"/>
      <c r="BE20" s="121"/>
      <c r="BF20" s="121"/>
      <c r="BG20" s="911"/>
      <c r="BH20" s="121"/>
      <c r="BI20" s="121"/>
      <c r="BJ20" s="121"/>
      <c r="BK20" s="121"/>
      <c r="BL20" s="911"/>
      <c r="BM20" s="1316">
        <f t="shared" si="1"/>
        <v>0</v>
      </c>
      <c r="BN20" s="996"/>
    </row>
    <row r="21" spans="1:66" ht="21" customHeight="1" x14ac:dyDescent="0.3">
      <c r="A21" s="82" t="s">
        <v>415</v>
      </c>
      <c r="B21" s="147">
        <v>3115</v>
      </c>
      <c r="C21" s="146" t="s">
        <v>416</v>
      </c>
      <c r="D21" s="146" t="s">
        <v>416</v>
      </c>
      <c r="E21" s="408"/>
      <c r="F21" s="496"/>
      <c r="G21" s="496"/>
      <c r="H21" s="496"/>
      <c r="I21" s="1106"/>
      <c r="J21" s="496"/>
      <c r="K21" s="496"/>
      <c r="L21" s="496"/>
      <c r="M21" s="496"/>
      <c r="N21" s="1106"/>
      <c r="O21" s="415"/>
      <c r="P21" s="415"/>
      <c r="Q21" s="415"/>
      <c r="R21" s="415"/>
      <c r="S21" s="912">
        <f t="shared" si="0"/>
        <v>0</v>
      </c>
      <c r="T21" s="121"/>
      <c r="U21" s="121"/>
      <c r="V21" s="121"/>
      <c r="W21" s="121"/>
      <c r="X21" s="707"/>
      <c r="Y21" s="121"/>
      <c r="Z21" s="121"/>
      <c r="AA21" s="121"/>
      <c r="AB21" s="121"/>
      <c r="AC21" s="707"/>
      <c r="AD21" s="110"/>
      <c r="AE21" s="110"/>
      <c r="AF21" s="110"/>
      <c r="AG21" s="911"/>
      <c r="AH21" s="420"/>
      <c r="AI21" s="420"/>
      <c r="AJ21" s="420"/>
      <c r="AK21" s="420"/>
      <c r="AL21" s="420"/>
      <c r="AM21" s="420"/>
      <c r="AN21" s="911"/>
      <c r="AO21" s="1176"/>
      <c r="AP21" s="1176"/>
      <c r="AQ21" s="1176"/>
      <c r="AR21" s="911"/>
      <c r="AS21" s="412"/>
      <c r="AT21" s="412"/>
      <c r="AU21" s="412"/>
      <c r="AV21" s="412"/>
      <c r="AW21" s="750"/>
      <c r="AX21" s="412"/>
      <c r="AY21" s="412"/>
      <c r="AZ21" s="412"/>
      <c r="BA21" s="412"/>
      <c r="BB21" s="911"/>
      <c r="BC21" s="121"/>
      <c r="BD21" s="121"/>
      <c r="BE21" s="121"/>
      <c r="BF21" s="121"/>
      <c r="BG21" s="911"/>
      <c r="BH21" s="121"/>
      <c r="BI21" s="121"/>
      <c r="BJ21" s="121"/>
      <c r="BK21" s="121"/>
      <c r="BL21" s="911"/>
      <c r="BM21" s="1316">
        <f t="shared" si="1"/>
        <v>0</v>
      </c>
      <c r="BN21" s="996"/>
    </row>
    <row r="22" spans="1:66" ht="21" customHeight="1" x14ac:dyDescent="0.3">
      <c r="A22" s="919" t="s">
        <v>455</v>
      </c>
      <c r="B22" s="920">
        <v>4146</v>
      </c>
      <c r="C22" s="929" t="s">
        <v>456</v>
      </c>
      <c r="D22" s="188" t="s">
        <v>456</v>
      </c>
      <c r="E22" s="408"/>
      <c r="F22" s="496"/>
      <c r="G22" s="1160"/>
      <c r="H22" s="1160"/>
      <c r="I22" s="1161"/>
      <c r="J22" s="1160"/>
      <c r="K22" s="1160"/>
      <c r="L22" s="1160"/>
      <c r="M22" s="496"/>
      <c r="N22" s="1161"/>
      <c r="O22" s="415"/>
      <c r="P22" s="415"/>
      <c r="Q22" s="1162"/>
      <c r="R22" s="415"/>
      <c r="S22" s="912">
        <f t="shared" si="0"/>
        <v>0</v>
      </c>
      <c r="T22" s="1156"/>
      <c r="U22" s="1156"/>
      <c r="V22" s="121"/>
      <c r="W22" s="121"/>
      <c r="X22" s="707"/>
      <c r="Y22" s="121"/>
      <c r="Z22" s="121"/>
      <c r="AA22" s="121"/>
      <c r="AB22" s="121"/>
      <c r="AC22" s="707"/>
      <c r="AD22" s="1140"/>
      <c r="AE22" s="1140"/>
      <c r="AF22" s="1140"/>
      <c r="AG22" s="1141"/>
      <c r="AH22" s="420"/>
      <c r="AI22" s="420"/>
      <c r="AJ22" s="420"/>
      <c r="AK22" s="420"/>
      <c r="AL22" s="420"/>
      <c r="AM22" s="420"/>
      <c r="AN22" s="911"/>
      <c r="AO22" s="1176"/>
      <c r="AP22" s="1176"/>
      <c r="AQ22" s="1176"/>
      <c r="AR22" s="911"/>
      <c r="AS22" s="412"/>
      <c r="AT22" s="412"/>
      <c r="AU22" s="412"/>
      <c r="AV22" s="412"/>
      <c r="AW22" s="750"/>
      <c r="AX22" s="412"/>
      <c r="AY22" s="412"/>
      <c r="AZ22" s="412"/>
      <c r="BA22" s="412"/>
      <c r="BB22" s="911"/>
      <c r="BC22" s="121"/>
      <c r="BD22" s="121"/>
      <c r="BE22" s="121"/>
      <c r="BF22" s="121"/>
      <c r="BG22" s="911"/>
      <c r="BH22" s="121"/>
      <c r="BI22" s="121"/>
      <c r="BJ22" s="121"/>
      <c r="BK22" s="121"/>
      <c r="BL22" s="911"/>
      <c r="BM22" s="1316">
        <f t="shared" si="1"/>
        <v>0</v>
      </c>
      <c r="BN22" s="996"/>
    </row>
    <row r="23" spans="1:66" ht="21" customHeight="1" x14ac:dyDescent="0.3">
      <c r="A23" s="63" t="s">
        <v>467</v>
      </c>
      <c r="B23" s="260">
        <v>4130</v>
      </c>
      <c r="C23" s="844" t="s">
        <v>631</v>
      </c>
      <c r="D23" s="188" t="s">
        <v>368</v>
      </c>
      <c r="E23" s="408">
        <v>4</v>
      </c>
      <c r="F23" s="496"/>
      <c r="G23" s="496">
        <v>7</v>
      </c>
      <c r="H23" s="1160">
        <v>4</v>
      </c>
      <c r="I23" s="1161">
        <f>SUM(E23:H23)</f>
        <v>15</v>
      </c>
      <c r="J23" s="1160">
        <v>2</v>
      </c>
      <c r="K23" s="1160"/>
      <c r="L23" s="496">
        <v>6</v>
      </c>
      <c r="M23" s="496">
        <v>4</v>
      </c>
      <c r="N23" s="1161">
        <f>SUM(J23:M23)</f>
        <v>12</v>
      </c>
      <c r="O23" s="415">
        <v>1</v>
      </c>
      <c r="P23" s="415">
        <v>1</v>
      </c>
      <c r="Q23" s="1162"/>
      <c r="R23" s="415">
        <v>2</v>
      </c>
      <c r="S23" s="912">
        <f t="shared" si="0"/>
        <v>4</v>
      </c>
      <c r="T23" s="1156">
        <v>7</v>
      </c>
      <c r="U23" s="1156"/>
      <c r="V23" s="121">
        <v>5</v>
      </c>
      <c r="W23" s="121">
        <v>1</v>
      </c>
      <c r="X23" s="707">
        <f>SUM(T23:W23)</f>
        <v>13</v>
      </c>
      <c r="Y23" s="121">
        <v>2</v>
      </c>
      <c r="Z23" s="121"/>
      <c r="AA23" s="121">
        <v>5</v>
      </c>
      <c r="AB23" s="121">
        <v>1</v>
      </c>
      <c r="AC23" s="707">
        <f>SUM(Y23:AB23)</f>
        <v>8</v>
      </c>
      <c r="AD23" s="1140">
        <v>1</v>
      </c>
      <c r="AE23" s="1140"/>
      <c r="AF23" s="1140"/>
      <c r="AG23" s="1141">
        <f>SUM(AD23:AF23)</f>
        <v>1</v>
      </c>
      <c r="AH23" s="420">
        <v>4</v>
      </c>
      <c r="AI23" s="420">
        <v>4</v>
      </c>
      <c r="AJ23" s="420">
        <v>7</v>
      </c>
      <c r="AK23" s="420">
        <v>5</v>
      </c>
      <c r="AL23" s="420">
        <v>3</v>
      </c>
      <c r="AM23" s="420">
        <v>4</v>
      </c>
      <c r="AN23" s="911">
        <f>SUM(AH23:AM23)</f>
        <v>27</v>
      </c>
      <c r="AO23" s="1176">
        <v>1</v>
      </c>
      <c r="AP23" s="1176">
        <v>3</v>
      </c>
      <c r="AQ23" s="1176"/>
      <c r="AR23" s="911">
        <f>SUM(AO23:AQ23)</f>
        <v>4</v>
      </c>
      <c r="AS23" s="412">
        <v>2</v>
      </c>
      <c r="AT23" s="412"/>
      <c r="AU23" s="412">
        <v>7</v>
      </c>
      <c r="AV23" s="412">
        <v>1</v>
      </c>
      <c r="AW23" s="750">
        <f>SUM(AS23:AV23)</f>
        <v>10</v>
      </c>
      <c r="AX23" s="412">
        <v>2</v>
      </c>
      <c r="AY23" s="412"/>
      <c r="AZ23" s="412">
        <v>7</v>
      </c>
      <c r="BA23" s="412">
        <v>1</v>
      </c>
      <c r="BB23" s="911">
        <f>SUM(AX23:BA23)</f>
        <v>10</v>
      </c>
      <c r="BC23" s="121">
        <v>2</v>
      </c>
      <c r="BD23" s="121"/>
      <c r="BE23" s="121">
        <v>2</v>
      </c>
      <c r="BF23" s="121">
        <v>3</v>
      </c>
      <c r="BG23" s="911">
        <f>SUM(BC23:BF23)</f>
        <v>7</v>
      </c>
      <c r="BH23" s="121">
        <v>2</v>
      </c>
      <c r="BI23" s="121"/>
      <c r="BJ23" s="121">
        <v>2</v>
      </c>
      <c r="BK23" s="121">
        <v>3</v>
      </c>
      <c r="BL23" s="911">
        <f>SUM(BH23:BK23)</f>
        <v>7</v>
      </c>
      <c r="BM23" s="1153">
        <f t="shared" ref="BM23:BM27" si="2">SUM(I23,N23,S23,X23,AC23,AG23,AN23,AW23,BB23,BG23,BL23)</f>
        <v>114</v>
      </c>
      <c r="BN23" s="996">
        <v>3</v>
      </c>
    </row>
    <row r="24" spans="1:66" ht="21" customHeight="1" x14ac:dyDescent="0.3">
      <c r="A24" s="51" t="s">
        <v>361</v>
      </c>
      <c r="B24" s="58"/>
      <c r="C24" s="51" t="s">
        <v>95</v>
      </c>
      <c r="D24" s="51" t="s">
        <v>95</v>
      </c>
      <c r="E24" s="1116"/>
      <c r="F24" s="1160"/>
      <c r="G24" s="1160"/>
      <c r="H24" s="1160"/>
      <c r="I24" s="1161"/>
      <c r="J24" s="1160"/>
      <c r="K24" s="1160"/>
      <c r="L24" s="1160"/>
      <c r="M24" s="496"/>
      <c r="N24" s="1161"/>
      <c r="O24" s="415"/>
      <c r="P24" s="1162"/>
      <c r="Q24" s="1162"/>
      <c r="R24" s="415"/>
      <c r="S24" s="912">
        <f t="shared" si="0"/>
        <v>0</v>
      </c>
      <c r="T24" s="1156"/>
      <c r="U24" s="1156"/>
      <c r="V24" s="121"/>
      <c r="W24" s="121"/>
      <c r="X24" s="707"/>
      <c r="Y24" s="121"/>
      <c r="Z24" s="121"/>
      <c r="AA24" s="121"/>
      <c r="AB24" s="121"/>
      <c r="AC24" s="707"/>
      <c r="AD24" s="1140"/>
      <c r="AE24" s="1140"/>
      <c r="AF24" s="1140">
        <v>5</v>
      </c>
      <c r="AG24" s="1141">
        <f>SUM(AD24:AF24)</f>
        <v>5</v>
      </c>
      <c r="AH24" s="420"/>
      <c r="AI24" s="420"/>
      <c r="AJ24" s="420"/>
      <c r="AK24" s="420"/>
      <c r="AL24" s="420"/>
      <c r="AM24" s="420"/>
      <c r="AN24" s="911"/>
      <c r="AO24" s="1176"/>
      <c r="AP24" s="1176"/>
      <c r="AQ24" s="1176"/>
      <c r="AR24" s="911"/>
      <c r="AS24" s="412"/>
      <c r="AT24" s="412"/>
      <c r="AU24" s="412"/>
      <c r="AV24" s="412"/>
      <c r="AW24" s="750"/>
      <c r="AX24" s="412"/>
      <c r="AY24" s="412"/>
      <c r="AZ24" s="412"/>
      <c r="BA24" s="412"/>
      <c r="BB24" s="911"/>
      <c r="BC24" s="121"/>
      <c r="BD24" s="121"/>
      <c r="BE24" s="121"/>
      <c r="BF24" s="121"/>
      <c r="BG24" s="911"/>
      <c r="BH24" s="121"/>
      <c r="BI24" s="121"/>
      <c r="BJ24" s="121"/>
      <c r="BK24" s="121"/>
      <c r="BL24" s="911"/>
      <c r="BM24" s="1153">
        <f t="shared" si="2"/>
        <v>5</v>
      </c>
      <c r="BN24" s="996" t="s">
        <v>532</v>
      </c>
    </row>
    <row r="25" spans="1:66" ht="21" customHeight="1" x14ac:dyDescent="0.3">
      <c r="A25" s="51" t="s">
        <v>508</v>
      </c>
      <c r="B25" s="58">
        <v>3159</v>
      </c>
      <c r="C25" s="51" t="s">
        <v>531</v>
      </c>
      <c r="D25" s="71" t="s">
        <v>509</v>
      </c>
      <c r="E25" s="408">
        <v>2</v>
      </c>
      <c r="F25" s="496">
        <v>2</v>
      </c>
      <c r="G25" s="496">
        <v>3</v>
      </c>
      <c r="H25" s="496">
        <v>7</v>
      </c>
      <c r="I25" s="1161">
        <f>SUM(E25:H25)</f>
        <v>14</v>
      </c>
      <c r="J25" s="496">
        <v>5</v>
      </c>
      <c r="K25" s="1160">
        <v>2</v>
      </c>
      <c r="L25" s="1160">
        <v>7</v>
      </c>
      <c r="M25" s="496">
        <v>7</v>
      </c>
      <c r="N25" s="1161">
        <f>SUM(J25:M25)</f>
        <v>21</v>
      </c>
      <c r="O25" s="415">
        <v>3</v>
      </c>
      <c r="P25" s="415">
        <v>2</v>
      </c>
      <c r="Q25" s="415">
        <v>1</v>
      </c>
      <c r="R25" s="415">
        <v>3</v>
      </c>
      <c r="S25" s="912">
        <f t="shared" si="0"/>
        <v>9</v>
      </c>
      <c r="T25" s="1156">
        <v>2</v>
      </c>
      <c r="U25" s="1156"/>
      <c r="V25" s="121">
        <v>2</v>
      </c>
      <c r="W25" s="121">
        <v>3</v>
      </c>
      <c r="X25" s="707">
        <f>SUM(T25:W25)</f>
        <v>7</v>
      </c>
      <c r="Y25" s="121">
        <v>5</v>
      </c>
      <c r="Z25" s="121"/>
      <c r="AA25" s="121">
        <v>4</v>
      </c>
      <c r="AB25" s="121">
        <v>3</v>
      </c>
      <c r="AC25" s="707">
        <f>SUM(Y25:AB25)</f>
        <v>12</v>
      </c>
      <c r="AD25" s="1140">
        <v>2</v>
      </c>
      <c r="AE25" s="1140">
        <v>5</v>
      </c>
      <c r="AF25" s="1140">
        <v>7</v>
      </c>
      <c r="AG25" s="1141">
        <f>SUM(AD25:AF25)</f>
        <v>14</v>
      </c>
      <c r="AH25" s="420">
        <v>6</v>
      </c>
      <c r="AI25" s="420">
        <v>3</v>
      </c>
      <c r="AJ25" s="420">
        <v>7</v>
      </c>
      <c r="AK25" s="420">
        <v>6</v>
      </c>
      <c r="AL25" s="420">
        <v>7</v>
      </c>
      <c r="AM25" s="420">
        <v>7</v>
      </c>
      <c r="AN25" s="911">
        <f>SUM(AH25:AM25)</f>
        <v>36</v>
      </c>
      <c r="AO25" s="1176">
        <v>4</v>
      </c>
      <c r="AP25" s="1176">
        <v>2</v>
      </c>
      <c r="AQ25" s="1176"/>
      <c r="AR25" s="911">
        <f>SUM(AO25:AQ25)</f>
        <v>6</v>
      </c>
      <c r="AS25" s="412">
        <v>4</v>
      </c>
      <c r="AT25" s="412">
        <v>3</v>
      </c>
      <c r="AU25" s="412">
        <v>5</v>
      </c>
      <c r="AV25" s="412">
        <v>4</v>
      </c>
      <c r="AW25" s="750">
        <f>SUM(AS25:AV25)</f>
        <v>16</v>
      </c>
      <c r="AX25" s="412">
        <v>4</v>
      </c>
      <c r="AY25" s="412">
        <v>3</v>
      </c>
      <c r="AZ25" s="412">
        <v>6</v>
      </c>
      <c r="BA25" s="412">
        <v>4</v>
      </c>
      <c r="BB25" s="911">
        <f>SUM(AX25:BA25)</f>
        <v>17</v>
      </c>
      <c r="BC25" s="121">
        <v>3</v>
      </c>
      <c r="BD25" s="121"/>
      <c r="BE25" s="121">
        <v>4</v>
      </c>
      <c r="BF25" s="121">
        <v>1</v>
      </c>
      <c r="BG25" s="911">
        <f>SUM(BC25:BF25)</f>
        <v>8</v>
      </c>
      <c r="BH25" s="121">
        <v>3</v>
      </c>
      <c r="BI25" s="121"/>
      <c r="BJ25" s="121">
        <v>4</v>
      </c>
      <c r="BK25" s="121">
        <v>1</v>
      </c>
      <c r="BL25" s="911">
        <f>SUM(BH25:BK25)</f>
        <v>8</v>
      </c>
      <c r="BM25" s="1153">
        <f t="shared" si="2"/>
        <v>162</v>
      </c>
      <c r="BN25" s="996">
        <v>1</v>
      </c>
    </row>
    <row r="26" spans="1:66" ht="21" customHeight="1" x14ac:dyDescent="0.3">
      <c r="A26" s="44" t="s">
        <v>652</v>
      </c>
      <c r="B26" s="211">
        <v>2819</v>
      </c>
      <c r="C26" s="134" t="s">
        <v>189</v>
      </c>
      <c r="D26" s="134" t="s">
        <v>653</v>
      </c>
      <c r="E26" s="408">
        <v>3</v>
      </c>
      <c r="F26" s="496"/>
      <c r="G26" s="496"/>
      <c r="H26" s="496">
        <v>3</v>
      </c>
      <c r="I26" s="1106">
        <f>SUM(E26:H26)</f>
        <v>6</v>
      </c>
      <c r="J26" s="496">
        <v>3</v>
      </c>
      <c r="K26" s="496"/>
      <c r="L26" s="496"/>
      <c r="M26" s="496">
        <v>3</v>
      </c>
      <c r="N26" s="1106">
        <f>SUM(J26:M26)</f>
        <v>6</v>
      </c>
      <c r="O26" s="415"/>
      <c r="P26" s="415"/>
      <c r="Q26" s="415"/>
      <c r="R26" s="415"/>
      <c r="S26" s="912">
        <f t="shared" si="0"/>
        <v>0</v>
      </c>
      <c r="T26" s="121"/>
      <c r="U26" s="121"/>
      <c r="V26" s="121"/>
      <c r="W26" s="121"/>
      <c r="X26" s="707"/>
      <c r="Y26" s="121"/>
      <c r="Z26" s="121"/>
      <c r="AA26" s="121"/>
      <c r="AB26" s="121"/>
      <c r="AC26" s="707"/>
      <c r="AD26" s="110"/>
      <c r="AE26" s="110"/>
      <c r="AF26" s="110"/>
      <c r="AG26" s="870"/>
      <c r="AH26" s="420">
        <v>3</v>
      </c>
      <c r="AI26" s="420"/>
      <c r="AJ26" s="420">
        <v>2</v>
      </c>
      <c r="AK26" s="420">
        <v>2</v>
      </c>
      <c r="AL26" s="420">
        <v>2</v>
      </c>
      <c r="AM26" s="420">
        <v>0</v>
      </c>
      <c r="AN26" s="911">
        <f>SUM(AH26:AM26)</f>
        <v>9</v>
      </c>
      <c r="AO26" s="1176"/>
      <c r="AP26" s="1176"/>
      <c r="AQ26" s="1176"/>
      <c r="AR26" s="911"/>
      <c r="AS26" s="412"/>
      <c r="AT26" s="412"/>
      <c r="AU26" s="412"/>
      <c r="AV26" s="412"/>
      <c r="AW26" s="750"/>
      <c r="AX26" s="412"/>
      <c r="AY26" s="412"/>
      <c r="AZ26" s="412"/>
      <c r="BA26" s="412"/>
      <c r="BB26" s="911"/>
      <c r="BC26" s="121"/>
      <c r="BD26" s="121"/>
      <c r="BE26" s="121"/>
      <c r="BF26" s="121"/>
      <c r="BG26" s="911">
        <f>SUM(BC26:BF26)</f>
        <v>0</v>
      </c>
      <c r="BH26" s="121"/>
      <c r="BI26" s="121"/>
      <c r="BJ26" s="121"/>
      <c r="BK26" s="121"/>
      <c r="BL26" s="911">
        <f>SUM(BH26:BK26)</f>
        <v>0</v>
      </c>
      <c r="BM26" s="1153">
        <f t="shared" si="2"/>
        <v>21</v>
      </c>
      <c r="BN26" s="996">
        <v>6</v>
      </c>
    </row>
    <row r="27" spans="1:66" ht="21" customHeight="1" x14ac:dyDescent="0.3">
      <c r="A27" s="187" t="s">
        <v>664</v>
      </c>
      <c r="B27" s="191"/>
      <c r="C27" s="187"/>
      <c r="D27" s="187"/>
      <c r="E27" s="1116"/>
      <c r="F27" s="1160"/>
      <c r="G27" s="1160"/>
      <c r="H27" s="1160"/>
      <c r="I27" s="1161"/>
      <c r="J27" s="1165"/>
      <c r="K27" s="1165"/>
      <c r="L27" s="1165"/>
      <c r="M27" s="1165"/>
      <c r="N27" s="1164"/>
      <c r="O27" s="1162"/>
      <c r="P27" s="1162"/>
      <c r="Q27" s="1162"/>
      <c r="R27" s="415"/>
      <c r="S27" s="912">
        <f t="shared" si="0"/>
        <v>0</v>
      </c>
      <c r="T27" s="1156"/>
      <c r="U27" s="1156"/>
      <c r="V27" s="1156"/>
      <c r="W27" s="121"/>
      <c r="X27" s="707"/>
      <c r="Y27" s="121"/>
      <c r="Z27" s="121"/>
      <c r="AA27" s="121"/>
      <c r="AB27" s="121"/>
      <c r="AC27" s="707"/>
      <c r="AD27" s="1140"/>
      <c r="AE27" s="1140"/>
      <c r="AF27" s="1140"/>
      <c r="AG27" s="1163"/>
      <c r="AH27" s="420"/>
      <c r="AI27" s="420"/>
      <c r="AJ27" s="420"/>
      <c r="AK27" s="420"/>
      <c r="AL27" s="420"/>
      <c r="AM27" s="420"/>
      <c r="AN27" s="911"/>
      <c r="AO27" s="1176"/>
      <c r="AP27" s="1176"/>
      <c r="AQ27" s="1176"/>
      <c r="AR27" s="911"/>
      <c r="AS27" s="412"/>
      <c r="AT27" s="412"/>
      <c r="AU27" s="412"/>
      <c r="AV27" s="412"/>
      <c r="AW27" s="750"/>
      <c r="AX27" s="412"/>
      <c r="AY27" s="412"/>
      <c r="AZ27" s="412"/>
      <c r="BA27" s="412"/>
      <c r="BB27" s="911"/>
      <c r="BC27" s="121"/>
      <c r="BD27" s="121"/>
      <c r="BE27" s="121">
        <v>1</v>
      </c>
      <c r="BF27" s="121"/>
      <c r="BG27" s="911">
        <f>SUM(BC27:BF27)</f>
        <v>1</v>
      </c>
      <c r="BH27" s="121"/>
      <c r="BI27" s="121"/>
      <c r="BJ27" s="121">
        <v>1</v>
      </c>
      <c r="BK27" s="121"/>
      <c r="BL27" s="911">
        <f>SUM(BH27:BK27)</f>
        <v>1</v>
      </c>
      <c r="BM27" s="1153">
        <f t="shared" si="2"/>
        <v>2</v>
      </c>
      <c r="BN27" s="996" t="s">
        <v>532</v>
      </c>
    </row>
    <row r="29" spans="1:66" ht="16.5" x14ac:dyDescent="0.3">
      <c r="A29" s="47" t="s">
        <v>314</v>
      </c>
    </row>
    <row r="31" spans="1:66" x14ac:dyDescent="0.3">
      <c r="A31" s="50" t="s">
        <v>342</v>
      </c>
    </row>
  </sheetData>
  <sortState xmlns:xlrd2="http://schemas.microsoft.com/office/spreadsheetml/2017/richdata2" ref="BR9:BR15">
    <sortCondition descending="1" ref="BR9:BR15"/>
  </sortState>
  <mergeCells count="13">
    <mergeCell ref="BH3:BL3"/>
    <mergeCell ref="AX3:BB3"/>
    <mergeCell ref="A2:B2"/>
    <mergeCell ref="AS3:AV3"/>
    <mergeCell ref="T3:W3"/>
    <mergeCell ref="AH3:AN3"/>
    <mergeCell ref="BC3:BG3"/>
    <mergeCell ref="AD3:AG3"/>
    <mergeCell ref="O3:S3"/>
    <mergeCell ref="E3:I3"/>
    <mergeCell ref="J3:N3"/>
    <mergeCell ref="Y3:AB3"/>
    <mergeCell ref="AO3:AR3"/>
  </mergeCells>
  <phoneticPr fontId="5" type="noConversion"/>
  <pageMargins left="0.5" right="0.5" top="0.5" bottom="0.5" header="0.5" footer="0.5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42</vt:i4>
      </vt:variant>
      <vt:variant>
        <vt:lpstr>Named Ranges</vt:lpstr>
      </vt:variant>
      <vt:variant>
        <vt:i4>21</vt:i4>
      </vt:variant>
    </vt:vector>
  </HeadingPairs>
  <TitlesOfParts>
    <vt:vector size="63" baseType="lpstr">
      <vt:lpstr>MULE CHAMPION</vt:lpstr>
      <vt:lpstr>DONKEY CHAMPION</vt:lpstr>
      <vt:lpstr>AMATEUR CHAMPION</vt:lpstr>
      <vt:lpstr>YOUTH CHAMPION</vt:lpstr>
      <vt:lpstr>2 &amp; U HALTER</vt:lpstr>
      <vt:lpstr>MATURE HALTER</vt:lpstr>
      <vt:lpstr>DONKEY HALTER</vt:lpstr>
      <vt:lpstr>OP WESTPLS SWEEPSTAKES</vt:lpstr>
      <vt:lpstr>B WEST PERF</vt:lpstr>
      <vt:lpstr>B RANCH</vt:lpstr>
      <vt:lpstr>B ENG PERF</vt:lpstr>
      <vt:lpstr>B HUNTER JUMPER</vt:lpstr>
      <vt:lpstr>G WEST PERF</vt:lpstr>
      <vt:lpstr>G RANCH</vt:lpstr>
      <vt:lpstr>G ENG PERF</vt:lpstr>
      <vt:lpstr>G HUNTER JUMPER</vt:lpstr>
      <vt:lpstr>AM WEST PERF</vt:lpstr>
      <vt:lpstr>AM RANCH</vt:lpstr>
      <vt:lpstr>AM ENG PERF</vt:lpstr>
      <vt:lpstr>DONKEY PERFORMANCE</vt:lpstr>
      <vt:lpstr>AM DONKEY</vt:lpstr>
      <vt:lpstr>PRE GREEN</vt:lpstr>
      <vt:lpstr>NON-PRO</vt:lpstr>
      <vt:lpstr>YOUTH PERFORMANCE</vt:lpstr>
      <vt:lpstr>10 &amp; UNDER</vt:lpstr>
      <vt:lpstr>YOUTH GYMKHANA</vt:lpstr>
      <vt:lpstr>YOUTH DRIVING</vt:lpstr>
      <vt:lpstr>GYMKHANA</vt:lpstr>
      <vt:lpstr>DONKEY GYMKHANA</vt:lpstr>
      <vt:lpstr>DRIVE SINGLE</vt:lpstr>
      <vt:lpstr>DRIVE TEAM</vt:lpstr>
      <vt:lpstr>AMATEUR DRIVING</vt:lpstr>
      <vt:lpstr>PULLING</vt:lpstr>
      <vt:lpstr>TEAM RACING</vt:lpstr>
      <vt:lpstr>ROPING &amp; PENNING</vt:lpstr>
      <vt:lpstr>OPEN PACK</vt:lpstr>
      <vt:lpstr>NON PRO PACK</vt:lpstr>
      <vt:lpstr>YOUTH PACK</vt:lpstr>
      <vt:lpstr>COON JUMP</vt:lpstr>
      <vt:lpstr>POINT SCHEDULE</vt:lpstr>
      <vt:lpstr>Mule Worksheet</vt:lpstr>
      <vt:lpstr>Sheet2</vt:lpstr>
      <vt:lpstr>'AM WEST PERF'!Print_Area</vt:lpstr>
      <vt:lpstr>'B ENG PERF'!Print_Area</vt:lpstr>
      <vt:lpstr>'B HUNTER JUMPER'!Print_Area</vt:lpstr>
      <vt:lpstr>'B RANCH'!Print_Area</vt:lpstr>
      <vt:lpstr>'B WEST PERF'!Print_Area</vt:lpstr>
      <vt:lpstr>'DONKEY GYMKHANA'!Print_Area</vt:lpstr>
      <vt:lpstr>'DONKEY HALTER'!Print_Area</vt:lpstr>
      <vt:lpstr>'DONKEY PERFORMANCE'!Print_Area</vt:lpstr>
      <vt:lpstr>'DRIVE SINGLE'!Print_Area</vt:lpstr>
      <vt:lpstr>'DRIVE TEAM'!Print_Area</vt:lpstr>
      <vt:lpstr>'G ENG PERF'!Print_Area</vt:lpstr>
      <vt:lpstr>'G HUNTER JUMPER'!Print_Area</vt:lpstr>
      <vt:lpstr>'G RANCH'!Print_Area</vt:lpstr>
      <vt:lpstr>'G WEST PERF'!Print_Area</vt:lpstr>
      <vt:lpstr>GYMKHANA!Print_Area</vt:lpstr>
      <vt:lpstr>'MATURE HALTER'!Print_Area</vt:lpstr>
      <vt:lpstr>'OPEN PACK'!Print_Area</vt:lpstr>
      <vt:lpstr>PULLING!Print_Area</vt:lpstr>
      <vt:lpstr>'ROPING &amp; PENNING'!Print_Area</vt:lpstr>
      <vt:lpstr>'TEAM RACING'!Print_Area</vt:lpstr>
      <vt:lpstr>'YOUTH GYMKHANA'!Print_Area</vt:lpstr>
    </vt:vector>
  </TitlesOfParts>
  <Company>Numark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Maggie Moore</cp:lastModifiedBy>
  <cp:lastPrinted>2023-11-18T19:23:21Z</cp:lastPrinted>
  <dcterms:created xsi:type="dcterms:W3CDTF">2009-07-21T17:27:31Z</dcterms:created>
  <dcterms:modified xsi:type="dcterms:W3CDTF">2023-12-07T18:23:45Z</dcterms:modified>
</cp:coreProperties>
</file>